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5075" windowHeight="11880" activeTab="3"/>
  </bookViews>
  <sheets>
    <sheet name="附件1" sheetId="3" r:id="rId1"/>
    <sheet name="附件2" sheetId="4" r:id="rId2"/>
    <sheet name="附件3" sheetId="1" r:id="rId3"/>
    <sheet name="附件4" sheetId="2" r:id="rId4"/>
  </sheets>
  <calcPr calcId="124519"/>
</workbook>
</file>

<file path=xl/calcChain.xml><?xml version="1.0" encoding="utf-8"?>
<calcChain xmlns="http://schemas.openxmlformats.org/spreadsheetml/2006/main">
  <c r="M5" i="4"/>
  <c r="E5" l="1"/>
  <c r="F5"/>
  <c r="P5" i="1"/>
  <c r="G5"/>
  <c r="G10" l="1"/>
  <c r="G6" s="1"/>
  <c r="O8" i="2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30" s="1"/>
  <c r="O31" s="1"/>
  <c r="O32" s="1"/>
  <c r="O33" s="1"/>
  <c r="O34" s="1"/>
  <c r="O35" s="1"/>
  <c r="O36" s="1"/>
  <c r="O37" s="1"/>
  <c r="O38" s="1"/>
  <c r="N6"/>
  <c r="N5" s="1"/>
  <c r="C5"/>
  <c r="B5"/>
  <c r="G11" i="1"/>
  <c r="D6" i="2" l="1"/>
  <c r="D5" s="1"/>
  <c r="P11" i="1"/>
  <c r="P6"/>
</calcChain>
</file>

<file path=xl/sharedStrings.xml><?xml version="1.0" encoding="utf-8"?>
<sst xmlns="http://schemas.openxmlformats.org/spreadsheetml/2006/main" count="451" uniqueCount="131">
  <si>
    <t>整合使用财政涉农资金</t>
  </si>
  <si>
    <t>项目主管单位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</si>
  <si>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</si>
  <si>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</si>
  <si>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</si>
  <si>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</si>
  <si>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</si>
  <si>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农业股</t>
  </si>
  <si>
    <t>本次下达</t>
  </si>
  <si>
    <t>功能分类</t>
  </si>
  <si>
    <t>项目个数及建设内容</t>
  </si>
  <si>
    <t>备注</t>
  </si>
  <si>
    <t>整合使用资金总资金（元）</t>
  </si>
  <si>
    <t>整合使用资金本次安排资金（元）</t>
  </si>
  <si>
    <t>整合使用资金剩余资金（元）</t>
  </si>
  <si>
    <t>中央</t>
  </si>
  <si>
    <t>扶贫办</t>
  </si>
  <si>
    <t>1.彭婆镇磨洼村道硬化2公里，宽4.5米，厚20厘米</t>
  </si>
  <si>
    <t>2.彭婆镇西牛庄村道硬化0.91公里，宽4.5米，厚20厘米</t>
  </si>
  <si>
    <t>3.酒后镇寺沟村亮洼至董家疙瘩道路硬化0.5公里，宽4.5米，厚20厘米</t>
  </si>
  <si>
    <t>4.鸦岭乡柿树洼村柿树洼至鸦张线道路硬化0.6公里，宽4.5米，厚20厘米</t>
  </si>
  <si>
    <t>5.鸦岭乡温庄村温庄至常川村道道路硬化0.4公里，宽4.5米，厚20厘米</t>
  </si>
  <si>
    <t>9.吕店镇孙沟村道路硬化1.97公里，宽4.5米，厚20厘米</t>
  </si>
  <si>
    <t>10.江左镇魏村村道硬化1.35公里，宽3.5米，厚20厘米</t>
  </si>
  <si>
    <t>11.江左镇塔沟村道硬化1公里，宽3.5米，厚20厘米</t>
  </si>
  <si>
    <t>12.白沙镇杨岭村谷岭至杨岭村道硬化1.28公里，宽3.5米，厚20厘米</t>
  </si>
  <si>
    <t>13.白沙镇新寨村新寨至石岭村道硬化1.56公里，宽4.5米，厚20厘米</t>
  </si>
  <si>
    <t>14.白沙镇孙岭村孙岭至五白线道路硬化1公里，宽4.5米，厚20厘米</t>
  </si>
  <si>
    <t>15.葛寨乡张棉村白园至张棉村道道路硬化1.5公里，宽3.5米，厚20厘米</t>
  </si>
  <si>
    <t>16.葛寨乡张棉村石梯至张棉村道道路硬化1公里，宽3.5米，厚20厘米</t>
  </si>
  <si>
    <t>18.平等乡上元村上元至平莲线(宋店)道路硬化2.45公里，宽4.5米，厚20厘米(上元1.64公里，宋店0.8公里）</t>
  </si>
  <si>
    <t>19.平等乡上元村上元至龙王屯道路硬化1.1公里，宽4.5米，厚20厘米</t>
  </si>
  <si>
    <t>20.平等乡西村道路硬化长0.615公里，宽3.5米，厚20厘米</t>
  </si>
  <si>
    <t>21.高山镇洞子沟村洞子沟至三岔口村道硬化0.95公里,宽4.5米,厚20厘米</t>
  </si>
  <si>
    <t>22.高山镇洞子沟村洞子沟至侯村村道硬化1.35公里，宽4.5米，厚20厘米</t>
  </si>
  <si>
    <t>伊川县2017年统筹整合使用财政涉农资金用于脱贫攻坚
第二批基础设施和公共服务项目（道路硬化）调整后资金分配表</t>
    <phoneticPr fontId="1" type="noConversion"/>
  </si>
  <si>
    <t>附件2</t>
    <phoneticPr fontId="1" type="noConversion"/>
  </si>
  <si>
    <t>伊川县2017年收回部分单位2017年统筹整合资金调减表</t>
    <phoneticPr fontId="1" type="noConversion"/>
  </si>
  <si>
    <t>所属股室</t>
    <phoneticPr fontId="1" type="noConversion"/>
  </si>
  <si>
    <t>1.酒后镇南村党群服务中心购置办公设施、配备远程教育设备及装修。</t>
  </si>
  <si>
    <t>2.葛寨乡张棉村改建党群服务中心一个，建筑面积230㎡，包括屋顶防水、地板砖、涂料、门、办公设备等。</t>
  </si>
  <si>
    <t>白沙镇新寨小学旁新建党群服务中心，砖混结构2层共20间，面积500㎡，新建文化广场1000㎡，安装健身器材一套及广场绿化</t>
  </si>
  <si>
    <t>彭婆镇吕门村通村路（苗沟东干渠二桥）长65米，宽7.5米</t>
  </si>
  <si>
    <t>彭婆镇西牛庄村通村路（育英桥）长65米，宽7米</t>
  </si>
  <si>
    <t>白沙镇孙岭村、杨岭村通村路（白沙桥）长60.04米，宽11米</t>
  </si>
  <si>
    <t>1.鸦岭乡殷沟村铺设沥青路面2500平方米</t>
  </si>
  <si>
    <t>2.鸦岭乡殷沟村修建下水道2300米</t>
  </si>
  <si>
    <t>财政局</t>
  </si>
  <si>
    <t>基建股</t>
  </si>
  <si>
    <t>交通局</t>
  </si>
  <si>
    <t>组织部</t>
    <phoneticPr fontId="1" type="noConversion"/>
  </si>
  <si>
    <t>预算股</t>
    <phoneticPr fontId="1" type="noConversion"/>
  </si>
  <si>
    <t>财政局收回合计</t>
    <phoneticPr fontId="1" type="noConversion"/>
  </si>
  <si>
    <t>洛财预[2016]713号</t>
  </si>
  <si>
    <t>2017年农村综合改革转移支付资金（一事一议、美丽乡村）</t>
  </si>
  <si>
    <t>中央及省配套</t>
  </si>
  <si>
    <t>综改办</t>
  </si>
  <si>
    <t>本次收回资金（元）</t>
    <phoneticPr fontId="1" type="noConversion"/>
  </si>
  <si>
    <t>洛财预[2017]62号</t>
  </si>
  <si>
    <t>2017年省派第一书记专项扶贫资金</t>
  </si>
  <si>
    <t>省级</t>
  </si>
  <si>
    <t>洛财预[2017]52号</t>
  </si>
  <si>
    <t>洛阳市财政局关于下达2017年第一批农村公路切块中央车购税资金支出预算的通知</t>
  </si>
  <si>
    <t>洛财预[2017]202号</t>
  </si>
  <si>
    <t>洛阳市财政局关于下达2017年农村饮水安全巩固提升工程中央基建投资预算（拨款）的通知</t>
  </si>
  <si>
    <t>水利局</t>
  </si>
  <si>
    <t>市级</t>
  </si>
  <si>
    <t>组织部</t>
    <phoneticPr fontId="1" type="noConversion"/>
  </si>
  <si>
    <t>预算股</t>
    <phoneticPr fontId="1" type="noConversion"/>
  </si>
  <si>
    <t>交通局</t>
    <phoneticPr fontId="1" type="noConversion"/>
  </si>
  <si>
    <t>基建股</t>
    <phoneticPr fontId="1" type="noConversion"/>
  </si>
  <si>
    <t>财政局</t>
    <phoneticPr fontId="1" type="noConversion"/>
  </si>
  <si>
    <t>农开办</t>
    <phoneticPr fontId="1" type="noConversion"/>
  </si>
  <si>
    <t>财政局</t>
    <phoneticPr fontId="1" type="noConversion"/>
  </si>
  <si>
    <t>农开办</t>
    <phoneticPr fontId="1" type="noConversion"/>
  </si>
  <si>
    <t>3.鸦岭乡曹窑村改建党群服务中心，2层共12间，面积450㎡，购置办公家具，硬化院内地面400㎡。</t>
  </si>
  <si>
    <t>伊财预[2017]1号</t>
    <phoneticPr fontId="1" type="noConversion"/>
  </si>
  <si>
    <t>伊财预[2017]6号</t>
    <phoneticPr fontId="1" type="noConversion"/>
  </si>
  <si>
    <t>伊财预[2017]18号</t>
    <phoneticPr fontId="1" type="noConversion"/>
  </si>
  <si>
    <t>伊财预[2017]66号</t>
    <phoneticPr fontId="1" type="noConversion"/>
  </si>
  <si>
    <t>原下达资金（元）</t>
    <phoneticPr fontId="1" type="noConversion"/>
  </si>
  <si>
    <t>本次收回资金（元）</t>
    <phoneticPr fontId="1" type="noConversion"/>
  </si>
  <si>
    <t>本次追加资金（元）</t>
    <phoneticPr fontId="1" type="noConversion"/>
  </si>
  <si>
    <t>立项金额
（元）</t>
  </si>
  <si>
    <t>22个(二批）</t>
  </si>
  <si>
    <t>9个（三批）</t>
  </si>
  <si>
    <t>1.彭婆镇吕门村道硬化0.95公里，宽4.5米，厚20CM</t>
  </si>
  <si>
    <t>2.酒后镇寺沟村寺沟至白梁线维修道路硬化0.4公里，宽4.5米，厚20CM</t>
  </si>
  <si>
    <t>3.吕店镇袁庄村道路硬化0.88公里，宽4.5米，厚20CM</t>
  </si>
  <si>
    <t>4.吕店镇苏沟村至八官线道路硬化0.8公里，宽4.5米，厚20CM</t>
  </si>
  <si>
    <t>5.江左镇官庄村至武寨村道硬化0.62公里，宽4.5米，厚20CM</t>
  </si>
  <si>
    <t>6.白沙镇孙岭村道硬化1公里，宽4米，厚20CM</t>
  </si>
  <si>
    <t>7.葛寨乡陡沟村陡沟至白梁线道路硬化1.9公里，宽4.5米，厚20CM</t>
  </si>
  <si>
    <t>8.葛寨乡黄岭村黄岭至陡沟村道路硬化1.8公里，宽4.5米，厚20CM</t>
  </si>
  <si>
    <t>9.葛寨乡双头寨村道道路硬化0.5公里，宽4.5米，厚20CM</t>
  </si>
  <si>
    <t>伊财预[2017]18号文件追加小计</t>
    <phoneticPr fontId="1" type="noConversion"/>
  </si>
  <si>
    <t>6.鸦岭乡曹窑村曹窑至何窑道路硬化1.74公里，宽3.5米，厚20厘米</t>
    <phoneticPr fontId="1" type="noConversion"/>
  </si>
  <si>
    <t>交通局</t>
    <phoneticPr fontId="1" type="noConversion"/>
  </si>
  <si>
    <t>7.鸦岭乡高沟村高沟至李家湾道路硬化1.65公里，宽3.5米，厚20厘米。直径1.5米的圆管涵34米，填方18820立方米。</t>
    <phoneticPr fontId="1" type="noConversion"/>
  </si>
  <si>
    <t>17.鸣皋镇杨村（宜老线）至徐阳段道路硬化1.65公里，宽5米，厚20厘米。</t>
    <phoneticPr fontId="1" type="noConversion"/>
  </si>
  <si>
    <t>8.吕店镇下范村道路硬化3.2公里，宽4.5米，厚20厘米</t>
    <phoneticPr fontId="1" type="noConversion"/>
  </si>
  <si>
    <t>调整变更后总金额（元）</t>
    <phoneticPr fontId="1" type="noConversion"/>
  </si>
  <si>
    <t>伊财预[2017]18号</t>
    <phoneticPr fontId="1" type="noConversion"/>
  </si>
  <si>
    <t>交通局追加合计</t>
    <phoneticPr fontId="1" type="noConversion"/>
  </si>
  <si>
    <t>交通局使用整合资金小计</t>
    <phoneticPr fontId="1" type="noConversion"/>
  </si>
  <si>
    <t>立项金额（万元）</t>
  </si>
  <si>
    <t>结算金额（元）</t>
  </si>
  <si>
    <t>所属股室</t>
  </si>
  <si>
    <t>资金（万元）</t>
    <phoneticPr fontId="1" type="noConversion"/>
  </si>
  <si>
    <t>整合使用资金总资金（万元）</t>
    <phoneticPr fontId="1" type="noConversion"/>
  </si>
  <si>
    <t>整合使用资金本次安排资金（万元）</t>
    <phoneticPr fontId="1" type="noConversion"/>
  </si>
  <si>
    <t>合计</t>
    <phoneticPr fontId="31" type="noConversion"/>
  </si>
  <si>
    <t>交通局</t>
    <phoneticPr fontId="1" type="noConversion"/>
  </si>
  <si>
    <t>基建股</t>
    <phoneticPr fontId="1" type="noConversion"/>
  </si>
  <si>
    <t>中央</t>
    <phoneticPr fontId="31" type="noConversion"/>
  </si>
  <si>
    <t>水利局</t>
    <phoneticPr fontId="1" type="noConversion"/>
  </si>
  <si>
    <t>伊川县2017年民生实事第二批农村公路建设项目资金收回表</t>
    <phoneticPr fontId="31" type="noConversion"/>
  </si>
  <si>
    <t>彭婆镇吕门村通村路（苗沟东干渠二桥）长65米，宽7.5米</t>
    <phoneticPr fontId="1" type="noConversion"/>
  </si>
  <si>
    <t>彭婆镇西牛庄村通村路（育英桥）长65米，宽7米（指标2-1）</t>
    <phoneticPr fontId="1" type="noConversion"/>
  </si>
  <si>
    <t>彭婆镇西牛庄村通村路（育英桥）长65米，宽7米（指标2-2）</t>
    <phoneticPr fontId="1" type="noConversion"/>
  </si>
  <si>
    <t>备注</t>
    <phoneticPr fontId="1" type="noConversion"/>
  </si>
  <si>
    <t>收回总合计</t>
    <phoneticPr fontId="1" type="noConversion"/>
  </si>
  <si>
    <t>组织部收回合计</t>
    <phoneticPr fontId="1" type="noConversion"/>
  </si>
  <si>
    <t>整合使用资金总资金（元）</t>
    <phoneticPr fontId="1" type="noConversion"/>
  </si>
  <si>
    <t>伊川县2017年民生实事第二批农村公路建设项目资金调整安排表</t>
    <phoneticPr fontId="31" type="noConversion"/>
  </si>
  <si>
    <t>交通局合计</t>
    <phoneticPr fontId="1" type="noConversion"/>
  </si>
  <si>
    <t>附件4</t>
    <phoneticPr fontId="1" type="noConversion"/>
  </si>
  <si>
    <t>附件3</t>
    <phoneticPr fontId="1" type="noConversion"/>
  </si>
  <si>
    <t>附件1</t>
    <phoneticPr fontId="1" type="noConversion"/>
  </si>
  <si>
    <t>资金（元）</t>
    <phoneticPr fontId="1" type="noConversion"/>
  </si>
  <si>
    <t>已下达（元）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</si>
</sst>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0.000000_);[Red]\(0.000000\)"/>
    <numFmt numFmtId="179" formatCode="0.000_);[Red]\(0.000\)"/>
  </numFmts>
  <fonts count="4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2"/>
      <color indexed="8"/>
      <name val="仿宋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1"/>
      <name val="仿宋_GB2312"/>
      <family val="3"/>
      <charset val="134"/>
    </font>
    <font>
      <b/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vertical="center" wrapText="1"/>
    </xf>
    <xf numFmtId="0" fontId="12" fillId="0" borderId="1" xfId="4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8" fillId="0" borderId="1" xfId="2" applyNumberFormat="1" applyFont="1" applyBorder="1" applyAlignment="1">
      <alignment vertical="center" wrapText="1"/>
    </xf>
    <xf numFmtId="176" fontId="8" fillId="0" borderId="1" xfId="2" applyNumberFormat="1" applyFont="1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6" fillId="0" borderId="1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177" fontId="16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4" applyNumberFormat="1" applyFont="1" applyFill="1" applyBorder="1" applyAlignment="1">
      <alignment horizontal="center" vertical="center"/>
    </xf>
    <xf numFmtId="0" fontId="19" fillId="0" borderId="1" xfId="3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2" borderId="1" xfId="14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64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64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19" fillId="3" borderId="1" xfId="64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vertical="center" wrapText="1"/>
    </xf>
    <xf numFmtId="176" fontId="21" fillId="0" borderId="1" xfId="2" applyNumberFormat="1" applyFont="1" applyBorder="1" applyAlignment="1">
      <alignment vertical="center" wrapText="1"/>
    </xf>
    <xf numFmtId="176" fontId="21" fillId="0" borderId="1" xfId="2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176" fontId="22" fillId="0" borderId="1" xfId="2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6" fillId="3" borderId="1" xfId="64" applyFont="1" applyFill="1" applyBorder="1" applyAlignment="1">
      <alignment vertical="center" wrapText="1"/>
    </xf>
    <xf numFmtId="0" fontId="12" fillId="0" borderId="5" xfId="4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176" fontId="25" fillId="0" borderId="5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8" fontId="16" fillId="0" borderId="1" xfId="0" applyNumberFormat="1" applyFont="1" applyBorder="1">
      <alignment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176" fontId="33" fillId="0" borderId="1" xfId="0" applyNumberFormat="1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176" fontId="33" fillId="0" borderId="1" xfId="2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179" fontId="34" fillId="0" borderId="1" xfId="0" applyNumberFormat="1" applyFont="1" applyBorder="1">
      <alignment vertical="center"/>
    </xf>
    <xf numFmtId="176" fontId="34" fillId="0" borderId="1" xfId="0" applyNumberFormat="1" applyFont="1" applyBorder="1">
      <alignment vertical="center"/>
    </xf>
    <xf numFmtId="0" fontId="37" fillId="0" borderId="1" xfId="0" applyFont="1" applyBorder="1" applyAlignment="1">
      <alignment vertical="center"/>
    </xf>
    <xf numFmtId="176" fontId="26" fillId="3" borderId="1" xfId="64" applyNumberFormat="1" applyFont="1" applyFill="1" applyBorder="1">
      <alignment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176" fontId="37" fillId="3" borderId="1" xfId="0" applyNumberFormat="1" applyFont="1" applyFill="1" applyBorder="1" applyAlignment="1">
      <alignment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176" fontId="39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right" vertical="center"/>
    </xf>
    <xf numFmtId="176" fontId="40" fillId="0" borderId="5" xfId="0" applyNumberFormat="1" applyFont="1" applyBorder="1" applyAlignment="1">
      <alignment horizontal="right" vertical="center"/>
    </xf>
    <xf numFmtId="176" fontId="40" fillId="0" borderId="6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176" fontId="18" fillId="0" borderId="1" xfId="0" applyNumberFormat="1" applyFont="1" applyBorder="1" applyAlignment="1">
      <alignment vertical="center" wrapText="1"/>
    </xf>
    <xf numFmtId="176" fontId="18" fillId="0" borderId="5" xfId="0" applyNumberFormat="1" applyFont="1" applyBorder="1" applyAlignment="1">
      <alignment vertical="center" wrapText="1"/>
    </xf>
    <xf numFmtId="176" fontId="18" fillId="0" borderId="6" xfId="0" applyNumberFormat="1" applyFont="1" applyBorder="1" applyAlignment="1">
      <alignment vertical="center" wrapText="1"/>
    </xf>
  </cellXfs>
  <cellStyles count="69">
    <cellStyle name="百分比 2" xfId="7"/>
    <cellStyle name="百分比 2 2" xfId="13"/>
    <cellStyle name="百分比 2 2 2" xfId="16"/>
    <cellStyle name="百分比 2 2 2 2" xfId="25"/>
    <cellStyle name="百分比 2 3" xfId="15"/>
    <cellStyle name="百分比 2 3 2" xfId="24"/>
    <cellStyle name="百分比 2 4" xfId="21"/>
    <cellStyle name="百分比 2 5" xfId="18"/>
    <cellStyle name="百分比 2 6" xfId="30"/>
    <cellStyle name="常规" xfId="0" builtinId="0"/>
    <cellStyle name="常规 10" xfId="26"/>
    <cellStyle name="常规 10 2" xfId="32"/>
    <cellStyle name="常规 10 2 2" xfId="43"/>
    <cellStyle name="常规 10 2 2 2" xfId="58"/>
    <cellStyle name="常规 10 2 2 2 2 2" xfId="68"/>
    <cellStyle name="常规 10 2 3" xfId="51"/>
    <cellStyle name="常规 10 3" xfId="40"/>
    <cellStyle name="常规 10 3 2" xfId="55"/>
    <cellStyle name="常规 10 4" xfId="48"/>
    <cellStyle name="常规 11" xfId="2"/>
    <cellStyle name="常规 12" xfId="33"/>
    <cellStyle name="常规 12 2" xfId="44"/>
    <cellStyle name="常规 12 2 2" xfId="59"/>
    <cellStyle name="常规 12 3" xfId="52"/>
    <cellStyle name="常规 13" xfId="34"/>
    <cellStyle name="常规 14" xfId="36"/>
    <cellStyle name="常规 14 2" xfId="53"/>
    <cellStyle name="常规 14 3" xfId="37"/>
    <cellStyle name="常规 15" xfId="45"/>
    <cellStyle name="常规 16" xfId="60"/>
    <cellStyle name="常规 2" xfId="1"/>
    <cellStyle name="常规 2 13" xfId="64"/>
    <cellStyle name="常规 2 2" xfId="10"/>
    <cellStyle name="常规 2 2 2" xfId="23"/>
    <cellStyle name="常规 2 2 3" xfId="19"/>
    <cellStyle name="常规 2 2 4" xfId="62"/>
    <cellStyle name="常规 2 3" xfId="22"/>
    <cellStyle name="常规 2 4" xfId="4"/>
    <cellStyle name="常规 2 5" xfId="27"/>
    <cellStyle name="常规 2 6" xfId="29"/>
    <cellStyle name="常规 2 7" xfId="8"/>
    <cellStyle name="常规 2 8" xfId="46"/>
    <cellStyle name="常规 2 9" xfId="61"/>
    <cellStyle name="常规 3" xfId="5"/>
    <cellStyle name="常规 3 2" xfId="35"/>
    <cellStyle name="常规 3 2 2" xfId="63"/>
    <cellStyle name="常规 3 3" xfId="9"/>
    <cellStyle name="常规 31" xfId="65"/>
    <cellStyle name="常规 4" xfId="11"/>
    <cellStyle name="常规 5" xfId="12"/>
    <cellStyle name="常规 6" xfId="6"/>
    <cellStyle name="常规 6 2" xfId="14"/>
    <cellStyle name="常规 6 3" xfId="38"/>
    <cellStyle name="常规 7" xfId="3"/>
    <cellStyle name="常规 7 2" xfId="67"/>
    <cellStyle name="常规 7 5" xfId="66"/>
    <cellStyle name="常规 8" xfId="20"/>
    <cellStyle name="常规 9" xfId="17"/>
    <cellStyle name="常规 9 2" xfId="31"/>
    <cellStyle name="常规 9 2 2" xfId="42"/>
    <cellStyle name="常规 9 2 2 2" xfId="57"/>
    <cellStyle name="常规 9 2 3" xfId="50"/>
    <cellStyle name="常规 9 3" xfId="28"/>
    <cellStyle name="常规 9 3 2" xfId="41"/>
    <cellStyle name="常规 9 3 2 2" xfId="56"/>
    <cellStyle name="常规 9 3 3" xfId="49"/>
    <cellStyle name="常规 9 4" xfId="39"/>
    <cellStyle name="常规 9 4 2" xfId="54"/>
    <cellStyle name="常规 9 5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C20" sqref="C20"/>
    </sheetView>
  </sheetViews>
  <sheetFormatPr defaultRowHeight="13.5"/>
  <cols>
    <col min="1" max="1" width="9.625" style="7" customWidth="1"/>
    <col min="2" max="2" width="9" style="7" customWidth="1"/>
    <col min="3" max="3" width="9" style="7"/>
    <col min="4" max="4" width="29.75" style="7" customWidth="1"/>
    <col min="5" max="5" width="15.375" style="7" customWidth="1"/>
    <col min="6" max="6" width="7.125" style="7" customWidth="1"/>
    <col min="7" max="7" width="11.25" style="7" customWidth="1"/>
    <col min="8" max="8" width="19.875" style="7" customWidth="1"/>
    <col min="9" max="10" width="9" style="7"/>
    <col min="11" max="11" width="9.375" style="7" customWidth="1"/>
    <col min="12" max="12" width="12.875" style="7" customWidth="1"/>
    <col min="13" max="13" width="15.25" style="7" customWidth="1"/>
    <col min="14" max="16384" width="9" style="7"/>
  </cols>
  <sheetData>
    <row r="1" spans="1:13">
      <c r="A1" s="1" t="s">
        <v>128</v>
      </c>
    </row>
    <row r="2" spans="1:13" ht="45.75" customHeight="1">
      <c r="A2" s="112" t="s">
        <v>116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34.5" customHeight="1">
      <c r="A3" s="113" t="s">
        <v>8</v>
      </c>
      <c r="B3" s="113"/>
      <c r="C3" s="113"/>
      <c r="D3" s="113"/>
      <c r="E3" s="113"/>
      <c r="F3" s="113"/>
      <c r="G3" s="114" t="s">
        <v>0</v>
      </c>
      <c r="H3" s="114"/>
      <c r="I3" s="114"/>
      <c r="J3" s="114"/>
      <c r="K3" s="114"/>
      <c r="L3" s="114"/>
      <c r="M3" s="114"/>
    </row>
    <row r="4" spans="1:13" ht="57">
      <c r="A4" s="91" t="s">
        <v>1</v>
      </c>
      <c r="B4" s="91" t="s">
        <v>107</v>
      </c>
      <c r="C4" s="92" t="s">
        <v>9</v>
      </c>
      <c r="D4" s="91" t="s">
        <v>10</v>
      </c>
      <c r="E4" s="93" t="s">
        <v>108</v>
      </c>
      <c r="F4" s="91" t="s">
        <v>120</v>
      </c>
      <c r="G4" s="94" t="s">
        <v>2</v>
      </c>
      <c r="H4" s="94" t="s">
        <v>3</v>
      </c>
      <c r="I4" s="94" t="s">
        <v>4</v>
      </c>
      <c r="J4" s="94" t="s">
        <v>5</v>
      </c>
      <c r="K4" s="94" t="s">
        <v>6</v>
      </c>
      <c r="L4" s="95" t="s">
        <v>109</v>
      </c>
      <c r="M4" s="95" t="s">
        <v>110</v>
      </c>
    </row>
    <row r="5" spans="1:13" ht="31.5" customHeight="1">
      <c r="A5" s="115" t="s">
        <v>111</v>
      </c>
      <c r="B5" s="115"/>
      <c r="C5" s="96"/>
      <c r="D5" s="96"/>
      <c r="E5" s="97">
        <v>-1043.9000000000001</v>
      </c>
      <c r="F5" s="98"/>
      <c r="G5" s="98"/>
      <c r="H5" s="98"/>
      <c r="I5" s="98"/>
      <c r="J5" s="98"/>
      <c r="K5" s="98"/>
      <c r="L5" s="99"/>
      <c r="M5" s="97">
        <v>-1043.9000000000001</v>
      </c>
    </row>
    <row r="6" spans="1:13" ht="38.25" customHeight="1">
      <c r="A6" s="102" t="s">
        <v>112</v>
      </c>
      <c r="B6" s="103" t="s">
        <v>113</v>
      </c>
      <c r="C6" s="100">
        <v>2130504</v>
      </c>
      <c r="D6" s="104" t="s">
        <v>117</v>
      </c>
      <c r="E6" s="105">
        <v>-335.58</v>
      </c>
      <c r="F6" s="106"/>
      <c r="G6" s="67" t="s">
        <v>61</v>
      </c>
      <c r="H6" s="67" t="s">
        <v>62</v>
      </c>
      <c r="I6" s="68" t="s">
        <v>114</v>
      </c>
      <c r="J6" s="67" t="s">
        <v>49</v>
      </c>
      <c r="K6" s="108" t="s">
        <v>48</v>
      </c>
      <c r="L6" s="101">
        <v>1770.5</v>
      </c>
      <c r="M6" s="105">
        <v>-335.58</v>
      </c>
    </row>
    <row r="7" spans="1:13" ht="54" customHeight="1">
      <c r="A7" s="102" t="s">
        <v>112</v>
      </c>
      <c r="B7" s="103" t="s">
        <v>113</v>
      </c>
      <c r="C7" s="100">
        <v>2130504</v>
      </c>
      <c r="D7" s="104" t="s">
        <v>118</v>
      </c>
      <c r="E7" s="105">
        <v>-115.32</v>
      </c>
      <c r="F7" s="107"/>
      <c r="G7" s="67" t="s">
        <v>61</v>
      </c>
      <c r="H7" s="67" t="s">
        <v>62</v>
      </c>
      <c r="I7" s="68" t="s">
        <v>114</v>
      </c>
      <c r="J7" s="67" t="s">
        <v>49</v>
      </c>
      <c r="K7" s="108" t="s">
        <v>48</v>
      </c>
      <c r="L7" s="101">
        <v>1770.5</v>
      </c>
      <c r="M7" s="105">
        <v>-115.32</v>
      </c>
    </row>
    <row r="8" spans="1:13" ht="53.25" customHeight="1">
      <c r="A8" s="102" t="s">
        <v>112</v>
      </c>
      <c r="B8" s="103" t="s">
        <v>113</v>
      </c>
      <c r="C8" s="100">
        <v>2130504</v>
      </c>
      <c r="D8" s="104" t="s">
        <v>119</v>
      </c>
      <c r="E8" s="105">
        <v>-280.68</v>
      </c>
      <c r="F8" s="107"/>
      <c r="G8" s="67" t="s">
        <v>63</v>
      </c>
      <c r="H8" s="67" t="s">
        <v>64</v>
      </c>
      <c r="I8" s="68" t="s">
        <v>114</v>
      </c>
      <c r="J8" s="67" t="s">
        <v>115</v>
      </c>
      <c r="K8" s="108" t="s">
        <v>48</v>
      </c>
      <c r="L8" s="101">
        <v>593</v>
      </c>
      <c r="M8" s="105">
        <v>-280.68</v>
      </c>
    </row>
    <row r="9" spans="1:13" ht="48.75" customHeight="1">
      <c r="A9" s="102" t="s">
        <v>112</v>
      </c>
      <c r="B9" s="103" t="s">
        <v>113</v>
      </c>
      <c r="C9" s="100">
        <v>2130504</v>
      </c>
      <c r="D9" s="104" t="s">
        <v>44</v>
      </c>
      <c r="E9" s="105">
        <v>-312.32</v>
      </c>
      <c r="F9" s="106"/>
      <c r="G9" s="67" t="s">
        <v>63</v>
      </c>
      <c r="H9" s="67" t="s">
        <v>64</v>
      </c>
      <c r="I9" s="68" t="s">
        <v>114</v>
      </c>
      <c r="J9" s="67" t="s">
        <v>115</v>
      </c>
      <c r="K9" s="108" t="s">
        <v>48</v>
      </c>
      <c r="L9" s="101">
        <v>593</v>
      </c>
      <c r="M9" s="105">
        <v>-312.32</v>
      </c>
    </row>
  </sheetData>
  <mergeCells count="4">
    <mergeCell ref="A2:M2"/>
    <mergeCell ref="A3:F3"/>
    <mergeCell ref="G3:M3"/>
    <mergeCell ref="A5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F7" sqref="F7:F8"/>
    </sheetView>
  </sheetViews>
  <sheetFormatPr defaultRowHeight="13.5"/>
  <cols>
    <col min="4" max="4" width="20" customWidth="1"/>
    <col min="5" max="5" width="14.125" style="7" customWidth="1"/>
    <col min="6" max="6" width="16.375" customWidth="1"/>
    <col min="7" max="7" width="12" customWidth="1"/>
    <col min="8" max="8" width="15.5" customWidth="1"/>
    <col min="9" max="9" width="19.375" customWidth="1"/>
    <col min="13" max="13" width="13.125" customWidth="1"/>
    <col min="16" max="16" width="12.5" customWidth="1"/>
  </cols>
  <sheetData>
    <row r="1" spans="1:13" s="7" customFormat="1">
      <c r="A1" s="1" t="s">
        <v>36</v>
      </c>
    </row>
    <row r="2" spans="1:13" ht="61.5" customHeight="1">
      <c r="A2" s="112" t="s">
        <v>124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30.75" customHeight="1">
      <c r="A3" s="113" t="s">
        <v>8</v>
      </c>
      <c r="B3" s="113"/>
      <c r="C3" s="113"/>
      <c r="D3" s="113"/>
      <c r="E3" s="113"/>
      <c r="F3" s="113"/>
      <c r="G3" s="113"/>
      <c r="H3" s="114" t="s">
        <v>0</v>
      </c>
      <c r="I3" s="114"/>
      <c r="J3" s="114"/>
      <c r="K3" s="114"/>
      <c r="L3" s="114"/>
      <c r="M3" s="114"/>
    </row>
    <row r="4" spans="1:13" ht="57">
      <c r="A4" s="91" t="s">
        <v>1</v>
      </c>
      <c r="B4" s="91" t="s">
        <v>107</v>
      </c>
      <c r="C4" s="92" t="s">
        <v>9</v>
      </c>
      <c r="D4" s="91" t="s">
        <v>10</v>
      </c>
      <c r="E4" s="91" t="s">
        <v>130</v>
      </c>
      <c r="F4" s="93" t="s">
        <v>129</v>
      </c>
      <c r="G4" s="91" t="s">
        <v>120</v>
      </c>
      <c r="H4" s="94" t="s">
        <v>2</v>
      </c>
      <c r="I4" s="94" t="s">
        <v>3</v>
      </c>
      <c r="J4" s="94" t="s">
        <v>4</v>
      </c>
      <c r="K4" s="94" t="s">
        <v>5</v>
      </c>
      <c r="L4" s="94" t="s">
        <v>6</v>
      </c>
      <c r="M4" s="95" t="s">
        <v>123</v>
      </c>
    </row>
    <row r="5" spans="1:13" s="28" customFormat="1" ht="30" customHeight="1">
      <c r="A5" s="116" t="s">
        <v>125</v>
      </c>
      <c r="B5" s="117"/>
      <c r="C5" s="118"/>
      <c r="D5" s="82"/>
      <c r="E5" s="109">
        <f>E6+E8+E9</f>
        <v>1181000</v>
      </c>
      <c r="F5" s="109">
        <f>F6+F7+F9</f>
        <v>6631716</v>
      </c>
      <c r="G5" s="90"/>
      <c r="H5" s="26"/>
      <c r="I5" s="26"/>
      <c r="J5" s="26"/>
      <c r="K5" s="26"/>
      <c r="L5" s="55"/>
      <c r="M5" s="109">
        <f>M6+M7+M8+M9</f>
        <v>6631716</v>
      </c>
    </row>
    <row r="6" spans="1:13" ht="50.25" customHeight="1">
      <c r="A6" s="30" t="s">
        <v>69</v>
      </c>
      <c r="B6" s="30" t="s">
        <v>70</v>
      </c>
      <c r="C6" s="32">
        <v>2130504</v>
      </c>
      <c r="D6" s="33" t="s">
        <v>42</v>
      </c>
      <c r="E6" s="132">
        <v>604200</v>
      </c>
      <c r="F6" s="137">
        <v>475976</v>
      </c>
      <c r="G6" s="39" t="s">
        <v>79</v>
      </c>
      <c r="H6" s="39" t="s">
        <v>61</v>
      </c>
      <c r="I6" s="39" t="s">
        <v>62</v>
      </c>
      <c r="J6" s="45" t="s">
        <v>15</v>
      </c>
      <c r="K6" s="42" t="s">
        <v>49</v>
      </c>
      <c r="L6" s="42" t="s">
        <v>48</v>
      </c>
      <c r="M6" s="80">
        <v>475976</v>
      </c>
    </row>
    <row r="7" spans="1:13" s="7" customFormat="1" ht="50.25" customHeight="1">
      <c r="A7" s="128" t="s">
        <v>69</v>
      </c>
      <c r="B7" s="128" t="s">
        <v>70</v>
      </c>
      <c r="C7" s="130">
        <v>2130504</v>
      </c>
      <c r="D7" s="135" t="s">
        <v>43</v>
      </c>
      <c r="E7" s="133">
        <v>0</v>
      </c>
      <c r="F7" s="138">
        <v>3044882</v>
      </c>
      <c r="G7" s="39" t="s">
        <v>79</v>
      </c>
      <c r="H7" s="39" t="s">
        <v>61</v>
      </c>
      <c r="I7" s="39" t="s">
        <v>62</v>
      </c>
      <c r="J7" s="45" t="s">
        <v>15</v>
      </c>
      <c r="K7" s="42" t="s">
        <v>49</v>
      </c>
      <c r="L7" s="42" t="s">
        <v>48</v>
      </c>
      <c r="M7" s="80">
        <v>268082</v>
      </c>
    </row>
    <row r="8" spans="1:13" ht="50.25" customHeight="1">
      <c r="A8" s="129"/>
      <c r="B8" s="129"/>
      <c r="C8" s="131"/>
      <c r="D8" s="136"/>
      <c r="E8" s="134"/>
      <c r="F8" s="139"/>
      <c r="G8" s="39" t="s">
        <v>79</v>
      </c>
      <c r="H8" s="40" t="s">
        <v>63</v>
      </c>
      <c r="I8" s="40" t="s">
        <v>64</v>
      </c>
      <c r="J8" s="45" t="s">
        <v>15</v>
      </c>
      <c r="K8" s="42" t="s">
        <v>65</v>
      </c>
      <c r="L8" s="42" t="s">
        <v>48</v>
      </c>
      <c r="M8" s="80">
        <v>2776800</v>
      </c>
    </row>
    <row r="9" spans="1:13" ht="50.25" customHeight="1">
      <c r="A9" s="30" t="s">
        <v>69</v>
      </c>
      <c r="B9" s="30" t="s">
        <v>70</v>
      </c>
      <c r="C9" s="32">
        <v>2130504</v>
      </c>
      <c r="D9" s="33" t="s">
        <v>44</v>
      </c>
      <c r="E9" s="132">
        <v>576800</v>
      </c>
      <c r="F9" s="137">
        <v>3110858</v>
      </c>
      <c r="G9" s="39" t="s">
        <v>79</v>
      </c>
      <c r="H9" s="40" t="s">
        <v>63</v>
      </c>
      <c r="I9" s="40" t="s">
        <v>64</v>
      </c>
      <c r="J9" s="45" t="s">
        <v>15</v>
      </c>
      <c r="K9" s="42" t="s">
        <v>65</v>
      </c>
      <c r="L9" s="42" t="s">
        <v>48</v>
      </c>
      <c r="M9" s="80">
        <v>3110858</v>
      </c>
    </row>
  </sheetData>
  <mergeCells count="10">
    <mergeCell ref="A5:C5"/>
    <mergeCell ref="A2:M2"/>
    <mergeCell ref="A3:G3"/>
    <mergeCell ref="H3:M3"/>
    <mergeCell ref="A7:A8"/>
    <mergeCell ref="B7:B8"/>
    <mergeCell ref="C7:C8"/>
    <mergeCell ref="D7:D8"/>
    <mergeCell ref="E7:E8"/>
    <mergeCell ref="F7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D13" sqref="D13"/>
    </sheetView>
  </sheetViews>
  <sheetFormatPr defaultColWidth="9" defaultRowHeight="13.5"/>
  <cols>
    <col min="1" max="2" width="10.25" style="1" bestFit="1" customWidth="1"/>
    <col min="3" max="4" width="9" style="6" customWidth="1"/>
    <col min="5" max="5" width="13.125" style="6" customWidth="1"/>
    <col min="6" max="6" width="12" style="3" bestFit="1" customWidth="1"/>
    <col min="7" max="7" width="15.875" style="1" bestFit="1" customWidth="1"/>
    <col min="8" max="8" width="35.5" customWidth="1"/>
    <col min="9" max="9" width="10.25" customWidth="1"/>
    <col min="10" max="10" width="13.25" customWidth="1"/>
    <col min="11" max="11" width="15.5" customWidth="1"/>
    <col min="12" max="12" width="10.25" bestFit="1" customWidth="1"/>
    <col min="13" max="13" width="15" style="2" bestFit="1" customWidth="1"/>
    <col min="14" max="14" width="15" style="3" bestFit="1" customWidth="1"/>
    <col min="15" max="15" width="13.875" style="2" hidden="1" customWidth="1"/>
    <col min="16" max="16" width="18.25" customWidth="1"/>
  </cols>
  <sheetData>
    <row r="1" spans="1:16" s="7" customFormat="1">
      <c r="A1" s="1" t="s">
        <v>127</v>
      </c>
      <c r="B1" s="1"/>
      <c r="C1" s="6"/>
      <c r="D1" s="6"/>
      <c r="E1" s="6"/>
      <c r="F1" s="14"/>
      <c r="G1" s="1"/>
      <c r="M1" s="2"/>
      <c r="N1" s="14"/>
      <c r="O1" s="2"/>
    </row>
    <row r="2" spans="1:16" ht="57.75" customHeight="1">
      <c r="A2" s="119" t="s">
        <v>37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s="4" customFormat="1" ht="33" customHeight="1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2" t="s">
        <v>0</v>
      </c>
      <c r="K3" s="122"/>
      <c r="L3" s="122"/>
      <c r="M3" s="122"/>
      <c r="N3" s="122"/>
      <c r="O3" s="122"/>
      <c r="P3" s="122"/>
    </row>
    <row r="4" spans="1:16" s="5" customFormat="1" ht="71.25" customHeight="1">
      <c r="A4" s="46" t="s">
        <v>1</v>
      </c>
      <c r="B4" s="46" t="s">
        <v>38</v>
      </c>
      <c r="C4" s="47" t="s">
        <v>9</v>
      </c>
      <c r="D4" s="25" t="s">
        <v>105</v>
      </c>
      <c r="E4" s="25" t="s">
        <v>106</v>
      </c>
      <c r="F4" s="47" t="s">
        <v>80</v>
      </c>
      <c r="G4" s="48" t="s">
        <v>81</v>
      </c>
      <c r="H4" s="46" t="s">
        <v>10</v>
      </c>
      <c r="I4" s="46" t="s">
        <v>11</v>
      </c>
      <c r="J4" s="49" t="s">
        <v>2</v>
      </c>
      <c r="K4" s="49" t="s">
        <v>3</v>
      </c>
      <c r="L4" s="49" t="s">
        <v>4</v>
      </c>
      <c r="M4" s="49" t="s">
        <v>5</v>
      </c>
      <c r="N4" s="49" t="s">
        <v>6</v>
      </c>
      <c r="O4" s="50" t="s">
        <v>12</v>
      </c>
      <c r="P4" s="51" t="s">
        <v>57</v>
      </c>
    </row>
    <row r="5" spans="1:16" s="110" customFormat="1" ht="24" customHeight="1">
      <c r="A5" s="116" t="s">
        <v>121</v>
      </c>
      <c r="B5" s="117"/>
      <c r="C5" s="117"/>
      <c r="D5" s="85"/>
      <c r="E5" s="85"/>
      <c r="F5" s="58"/>
      <c r="G5" s="109">
        <f>G6+G11</f>
        <v>-97192.140000000014</v>
      </c>
      <c r="H5" s="46"/>
      <c r="I5" s="46"/>
      <c r="J5" s="49"/>
      <c r="K5" s="49"/>
      <c r="L5" s="49"/>
      <c r="M5" s="49"/>
      <c r="N5" s="49"/>
      <c r="O5" s="50"/>
      <c r="P5" s="109">
        <f>P6+P11</f>
        <v>-97192.140000000014</v>
      </c>
    </row>
    <row r="6" spans="1:16" s="111" customFormat="1" ht="29.25" customHeight="1">
      <c r="A6" s="116" t="s">
        <v>122</v>
      </c>
      <c r="B6" s="117"/>
      <c r="C6" s="118"/>
      <c r="D6" s="86"/>
      <c r="E6" s="86"/>
      <c r="F6" s="52"/>
      <c r="G6" s="109">
        <f>G7+G8+G9+G10</f>
        <v>-37574.680000000022</v>
      </c>
      <c r="H6" s="25"/>
      <c r="I6" s="25"/>
      <c r="J6" s="53"/>
      <c r="K6" s="53"/>
      <c r="L6" s="53"/>
      <c r="M6" s="53"/>
      <c r="N6" s="53"/>
      <c r="O6" s="54"/>
      <c r="P6" s="109">
        <f>P7+P8+P9+P10</f>
        <v>-37574.680000000022</v>
      </c>
    </row>
    <row r="7" spans="1:16" ht="36">
      <c r="A7" s="30" t="s">
        <v>50</v>
      </c>
      <c r="B7" s="30" t="s">
        <v>51</v>
      </c>
      <c r="C7" s="34">
        <v>2130506</v>
      </c>
      <c r="D7" s="80">
        <v>14.725</v>
      </c>
      <c r="E7" s="80">
        <v>143350</v>
      </c>
      <c r="F7" s="80">
        <v>147250</v>
      </c>
      <c r="G7" s="80">
        <v>-3900</v>
      </c>
      <c r="H7" s="29" t="s">
        <v>39</v>
      </c>
      <c r="I7" s="39" t="s">
        <v>77</v>
      </c>
      <c r="J7" s="35" t="s">
        <v>53</v>
      </c>
      <c r="K7" s="35" t="s">
        <v>54</v>
      </c>
      <c r="L7" s="44" t="s">
        <v>55</v>
      </c>
      <c r="M7" s="36" t="s">
        <v>47</v>
      </c>
      <c r="N7" s="36" t="s">
        <v>56</v>
      </c>
      <c r="O7" s="31"/>
      <c r="P7" s="80">
        <v>-3900</v>
      </c>
    </row>
    <row r="8" spans="1:16" ht="36">
      <c r="A8" s="30" t="s">
        <v>67</v>
      </c>
      <c r="B8" s="30" t="s">
        <v>68</v>
      </c>
      <c r="C8" s="34">
        <v>2130506</v>
      </c>
      <c r="D8" s="80">
        <v>13.38</v>
      </c>
      <c r="E8" s="80">
        <v>108095.07</v>
      </c>
      <c r="F8" s="81">
        <v>133800</v>
      </c>
      <c r="G8" s="80">
        <v>-25704.93</v>
      </c>
      <c r="H8" s="29" t="s">
        <v>40</v>
      </c>
      <c r="I8" s="39" t="s">
        <v>77</v>
      </c>
      <c r="J8" s="35" t="s">
        <v>53</v>
      </c>
      <c r="K8" s="35" t="s">
        <v>54</v>
      </c>
      <c r="L8" s="44" t="s">
        <v>55</v>
      </c>
      <c r="M8" s="36" t="s">
        <v>47</v>
      </c>
      <c r="N8" s="36" t="s">
        <v>56</v>
      </c>
      <c r="O8" s="31"/>
      <c r="P8" s="80">
        <v>-25704.93</v>
      </c>
    </row>
    <row r="9" spans="1:16" ht="36">
      <c r="A9" s="30" t="s">
        <v>67</v>
      </c>
      <c r="B9" s="30" t="s">
        <v>68</v>
      </c>
      <c r="C9" s="34">
        <v>2130506</v>
      </c>
      <c r="D9" s="80">
        <v>25</v>
      </c>
      <c r="E9" s="80">
        <v>247267.4</v>
      </c>
      <c r="F9" s="81">
        <v>250000</v>
      </c>
      <c r="G9" s="80">
        <v>-2732.6</v>
      </c>
      <c r="H9" s="37" t="s">
        <v>75</v>
      </c>
      <c r="I9" s="39" t="s">
        <v>77</v>
      </c>
      <c r="J9" s="35" t="s">
        <v>53</v>
      </c>
      <c r="K9" s="35" t="s">
        <v>54</v>
      </c>
      <c r="L9" s="44" t="s">
        <v>55</v>
      </c>
      <c r="M9" s="36" t="s">
        <v>47</v>
      </c>
      <c r="N9" s="36" t="s">
        <v>56</v>
      </c>
      <c r="O9" s="31"/>
      <c r="P9" s="80">
        <v>-2732.6</v>
      </c>
    </row>
    <row r="10" spans="1:16" ht="45.75" customHeight="1">
      <c r="A10" s="30" t="s">
        <v>67</v>
      </c>
      <c r="B10" s="30" t="s">
        <v>68</v>
      </c>
      <c r="C10" s="34">
        <v>2130506</v>
      </c>
      <c r="D10" s="80">
        <v>64.576999999999998</v>
      </c>
      <c r="E10" s="80">
        <v>640532.85</v>
      </c>
      <c r="F10" s="81">
        <v>645770</v>
      </c>
      <c r="G10" s="80">
        <f>E10-F10</f>
        <v>-5237.1500000000233</v>
      </c>
      <c r="H10" s="37" t="s">
        <v>41</v>
      </c>
      <c r="I10" s="39" t="s">
        <v>78</v>
      </c>
      <c r="J10" s="35" t="s">
        <v>58</v>
      </c>
      <c r="K10" s="35" t="s">
        <v>59</v>
      </c>
      <c r="L10" s="36" t="s">
        <v>60</v>
      </c>
      <c r="M10" s="38" t="s">
        <v>16</v>
      </c>
      <c r="N10" s="38" t="s">
        <v>7</v>
      </c>
      <c r="O10" s="31"/>
      <c r="P10" s="80">
        <v>-5237.1500000000233</v>
      </c>
    </row>
    <row r="11" spans="1:16" s="28" customFormat="1" ht="30" customHeight="1">
      <c r="A11" s="116" t="s">
        <v>52</v>
      </c>
      <c r="B11" s="117"/>
      <c r="C11" s="118"/>
      <c r="D11" s="24"/>
      <c r="E11" s="24"/>
      <c r="F11" s="24"/>
      <c r="G11" s="83">
        <f>G12+G13</f>
        <v>-59617.46</v>
      </c>
      <c r="H11" s="26"/>
      <c r="I11" s="26"/>
      <c r="J11" s="26"/>
      <c r="K11" s="26"/>
      <c r="L11" s="55"/>
      <c r="M11" s="56"/>
      <c r="N11" s="57"/>
      <c r="O11" s="27"/>
      <c r="P11" s="80">
        <f>P12+P13</f>
        <v>-59617.46</v>
      </c>
    </row>
    <row r="12" spans="1:16" ht="30" customHeight="1">
      <c r="A12" s="30" t="s">
        <v>71</v>
      </c>
      <c r="B12" s="30" t="s">
        <v>72</v>
      </c>
      <c r="C12" s="32">
        <v>2130504</v>
      </c>
      <c r="D12" s="84">
        <v>31</v>
      </c>
      <c r="E12" s="80">
        <v>288914.90000000002</v>
      </c>
      <c r="F12" s="81">
        <v>310000</v>
      </c>
      <c r="G12" s="80">
        <v>-21085.1</v>
      </c>
      <c r="H12" s="29" t="s">
        <v>45</v>
      </c>
      <c r="I12" s="39" t="s">
        <v>76</v>
      </c>
      <c r="J12" s="41" t="s">
        <v>53</v>
      </c>
      <c r="K12" s="41" t="s">
        <v>54</v>
      </c>
      <c r="L12" s="43" t="s">
        <v>66</v>
      </c>
      <c r="M12" s="43" t="s">
        <v>47</v>
      </c>
      <c r="N12" s="43" t="s">
        <v>56</v>
      </c>
      <c r="O12" s="31"/>
      <c r="P12" s="80">
        <v>-21085.1</v>
      </c>
    </row>
    <row r="13" spans="1:16" ht="30" customHeight="1">
      <c r="A13" s="30" t="s">
        <v>73</v>
      </c>
      <c r="B13" s="30" t="s">
        <v>74</v>
      </c>
      <c r="C13" s="32">
        <v>2130504</v>
      </c>
      <c r="D13" s="84">
        <v>27.764700000000001</v>
      </c>
      <c r="E13" s="80">
        <v>239114.64</v>
      </c>
      <c r="F13" s="81">
        <v>277647</v>
      </c>
      <c r="G13" s="80">
        <v>-38532.36</v>
      </c>
      <c r="H13" s="29" t="s">
        <v>46</v>
      </c>
      <c r="I13" s="39" t="s">
        <v>76</v>
      </c>
      <c r="J13" s="41" t="s">
        <v>53</v>
      </c>
      <c r="K13" s="41" t="s">
        <v>54</v>
      </c>
      <c r="L13" s="43" t="s">
        <v>66</v>
      </c>
      <c r="M13" s="43" t="s">
        <v>47</v>
      </c>
      <c r="N13" s="43" t="s">
        <v>56</v>
      </c>
      <c r="O13" s="31"/>
      <c r="P13" s="80">
        <v>-38532.36</v>
      </c>
    </row>
  </sheetData>
  <mergeCells count="6">
    <mergeCell ref="A11:C11"/>
    <mergeCell ref="A5:C5"/>
    <mergeCell ref="A2:P2"/>
    <mergeCell ref="A3:I3"/>
    <mergeCell ref="J3:P3"/>
    <mergeCell ref="A6:C6"/>
  </mergeCells>
  <phoneticPr fontId="1" type="noConversion"/>
  <pageMargins left="0.27559055118110237" right="0.15748031496062992" top="0.39370078740157483" bottom="0.5118110236220472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activeCell="B9" sqref="B9"/>
    </sheetView>
  </sheetViews>
  <sheetFormatPr defaultRowHeight="13.5"/>
  <cols>
    <col min="1" max="1" width="14.375" customWidth="1"/>
    <col min="2" max="2" width="13.75" style="14" customWidth="1"/>
    <col min="3" max="4" width="13" style="14" customWidth="1"/>
    <col min="6" max="6" width="15.875" customWidth="1"/>
    <col min="7" max="7" width="8" customWidth="1"/>
    <col min="9" max="9" width="19.875" customWidth="1"/>
    <col min="10" max="10" width="6.625" customWidth="1"/>
    <col min="13" max="13" width="13.375" customWidth="1"/>
    <col min="14" max="14" width="12.75" customWidth="1"/>
    <col min="15" max="15" width="13.125" customWidth="1"/>
  </cols>
  <sheetData>
    <row r="1" spans="1:15" s="7" customFormat="1">
      <c r="A1" s="7" t="s">
        <v>126</v>
      </c>
      <c r="B1" s="14"/>
      <c r="C1" s="14"/>
      <c r="D1" s="14"/>
    </row>
    <row r="2" spans="1:15" ht="57" customHeight="1">
      <c r="A2" s="119" t="s">
        <v>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21" customHeight="1">
      <c r="A3" s="123" t="s">
        <v>8</v>
      </c>
      <c r="B3" s="123"/>
      <c r="C3" s="123"/>
      <c r="D3" s="123"/>
      <c r="E3" s="123"/>
      <c r="F3" s="123"/>
      <c r="G3" s="123"/>
      <c r="H3" s="114" t="s">
        <v>0</v>
      </c>
      <c r="I3" s="114"/>
      <c r="J3" s="114"/>
      <c r="K3" s="114"/>
      <c r="L3" s="114"/>
      <c r="M3" s="114"/>
      <c r="N3" s="114"/>
      <c r="O3" s="114"/>
    </row>
    <row r="4" spans="1:15" ht="85.5">
      <c r="A4" s="22" t="s">
        <v>1</v>
      </c>
      <c r="B4" s="66" t="s">
        <v>83</v>
      </c>
      <c r="C4" s="66" t="s">
        <v>101</v>
      </c>
      <c r="D4" s="9" t="s">
        <v>82</v>
      </c>
      <c r="E4" s="19" t="s">
        <v>9</v>
      </c>
      <c r="F4" s="8" t="s">
        <v>10</v>
      </c>
      <c r="G4" s="8" t="s">
        <v>11</v>
      </c>
      <c r="H4" s="10" t="s">
        <v>2</v>
      </c>
      <c r="I4" s="10" t="s">
        <v>3</v>
      </c>
      <c r="J4" s="10" t="s">
        <v>4</v>
      </c>
      <c r="K4" s="10" t="s">
        <v>5</v>
      </c>
      <c r="L4" s="10" t="s">
        <v>6</v>
      </c>
      <c r="M4" s="16" t="s">
        <v>12</v>
      </c>
      <c r="N4" s="21" t="s">
        <v>13</v>
      </c>
      <c r="O4" s="15" t="s">
        <v>14</v>
      </c>
    </row>
    <row r="5" spans="1:15" s="7" customFormat="1" ht="24" customHeight="1">
      <c r="A5" s="23" t="s">
        <v>103</v>
      </c>
      <c r="B5" s="66">
        <f>B6+B29</f>
        <v>12087750</v>
      </c>
      <c r="C5" s="66">
        <f>C6+C29</f>
        <v>15237740</v>
      </c>
      <c r="D5" s="66">
        <f>D6+D29</f>
        <v>3149990</v>
      </c>
      <c r="E5" s="19"/>
      <c r="F5" s="22">
        <v>31</v>
      </c>
      <c r="G5" s="22"/>
      <c r="H5" s="124" t="s">
        <v>104</v>
      </c>
      <c r="I5" s="124"/>
      <c r="J5" s="124"/>
      <c r="K5" s="124"/>
      <c r="L5" s="124"/>
      <c r="M5" s="124"/>
      <c r="N5" s="66">
        <f>N6+N29</f>
        <v>3149990</v>
      </c>
      <c r="O5" s="15"/>
    </row>
    <row r="6" spans="1:15" ht="40.5">
      <c r="A6" s="63" t="s">
        <v>95</v>
      </c>
      <c r="B6" s="76">
        <v>9090250</v>
      </c>
      <c r="C6" s="75">
        <v>11409388</v>
      </c>
      <c r="D6" s="75">
        <f>SUM(D7:D28)</f>
        <v>2319138</v>
      </c>
      <c r="E6" s="20"/>
      <c r="F6" s="59" t="s">
        <v>84</v>
      </c>
      <c r="G6" s="11"/>
      <c r="H6" s="125"/>
      <c r="I6" s="126"/>
      <c r="J6" s="126"/>
      <c r="K6" s="126"/>
      <c r="L6" s="126"/>
      <c r="M6" s="127"/>
      <c r="N6" s="75">
        <f>SUM(N7:N28)</f>
        <v>2319138</v>
      </c>
      <c r="O6" s="12"/>
    </row>
    <row r="7" spans="1:15" ht="48">
      <c r="A7" s="64" t="s">
        <v>97</v>
      </c>
      <c r="B7" s="87">
        <v>700000</v>
      </c>
      <c r="C7" s="87">
        <v>872201</v>
      </c>
      <c r="D7" s="87">
        <v>172201</v>
      </c>
      <c r="E7" s="13">
        <v>2130504</v>
      </c>
      <c r="F7" s="60" t="s">
        <v>17</v>
      </c>
      <c r="G7" s="65" t="s">
        <v>102</v>
      </c>
      <c r="H7" s="67" t="s">
        <v>61</v>
      </c>
      <c r="I7" s="67" t="s">
        <v>62</v>
      </c>
      <c r="J7" s="68" t="s">
        <v>15</v>
      </c>
      <c r="K7" s="67" t="s">
        <v>49</v>
      </c>
      <c r="L7" s="67" t="s">
        <v>48</v>
      </c>
      <c r="M7" s="17">
        <v>17705000</v>
      </c>
      <c r="N7" s="87">
        <v>172201</v>
      </c>
      <c r="O7" s="18">
        <v>3622741</v>
      </c>
    </row>
    <row r="8" spans="1:15" ht="48">
      <c r="A8" s="64" t="s">
        <v>97</v>
      </c>
      <c r="B8" s="87">
        <v>318500</v>
      </c>
      <c r="C8" s="87">
        <v>398650</v>
      </c>
      <c r="D8" s="87">
        <v>80150</v>
      </c>
      <c r="E8" s="13">
        <v>2130504</v>
      </c>
      <c r="F8" s="60" t="s">
        <v>18</v>
      </c>
      <c r="G8" s="65" t="s">
        <v>102</v>
      </c>
      <c r="H8" s="67" t="s">
        <v>61</v>
      </c>
      <c r="I8" s="67" t="s">
        <v>62</v>
      </c>
      <c r="J8" s="68" t="s">
        <v>15</v>
      </c>
      <c r="K8" s="67" t="s">
        <v>49</v>
      </c>
      <c r="L8" s="67" t="s">
        <v>48</v>
      </c>
      <c r="M8" s="17">
        <v>17705000</v>
      </c>
      <c r="N8" s="87">
        <v>80150</v>
      </c>
      <c r="O8" s="18">
        <f t="shared" ref="O8:O28" si="0">O7-N8</f>
        <v>3542591</v>
      </c>
    </row>
    <row r="9" spans="1:15" ht="48">
      <c r="A9" s="64" t="s">
        <v>97</v>
      </c>
      <c r="B9" s="87">
        <v>175000</v>
      </c>
      <c r="C9" s="87">
        <v>220525</v>
      </c>
      <c r="D9" s="87">
        <v>45525</v>
      </c>
      <c r="E9" s="13">
        <v>2130504</v>
      </c>
      <c r="F9" s="60" t="s">
        <v>19</v>
      </c>
      <c r="G9" s="65" t="s">
        <v>102</v>
      </c>
      <c r="H9" s="67" t="s">
        <v>61</v>
      </c>
      <c r="I9" s="67" t="s">
        <v>62</v>
      </c>
      <c r="J9" s="68" t="s">
        <v>15</v>
      </c>
      <c r="K9" s="67" t="s">
        <v>49</v>
      </c>
      <c r="L9" s="67" t="s">
        <v>48</v>
      </c>
      <c r="M9" s="17">
        <v>17705000</v>
      </c>
      <c r="N9" s="87">
        <v>45525</v>
      </c>
      <c r="O9" s="18">
        <f t="shared" si="0"/>
        <v>3497066</v>
      </c>
    </row>
    <row r="10" spans="1:15" ht="48">
      <c r="A10" s="64" t="s">
        <v>97</v>
      </c>
      <c r="B10" s="87">
        <v>210000</v>
      </c>
      <c r="C10" s="87">
        <v>263970</v>
      </c>
      <c r="D10" s="87">
        <v>53970</v>
      </c>
      <c r="E10" s="13">
        <v>2130504</v>
      </c>
      <c r="F10" s="60" t="s">
        <v>20</v>
      </c>
      <c r="G10" s="65" t="s">
        <v>102</v>
      </c>
      <c r="H10" s="67" t="s">
        <v>61</v>
      </c>
      <c r="I10" s="67" t="s">
        <v>62</v>
      </c>
      <c r="J10" s="68" t="s">
        <v>15</v>
      </c>
      <c r="K10" s="67" t="s">
        <v>49</v>
      </c>
      <c r="L10" s="67" t="s">
        <v>48</v>
      </c>
      <c r="M10" s="17">
        <v>17705000</v>
      </c>
      <c r="N10" s="87">
        <v>53970</v>
      </c>
      <c r="O10" s="18">
        <f t="shared" si="0"/>
        <v>3443096</v>
      </c>
    </row>
    <row r="11" spans="1:15" ht="48">
      <c r="A11" s="64" t="s">
        <v>97</v>
      </c>
      <c r="B11" s="87">
        <v>140000</v>
      </c>
      <c r="C11" s="87">
        <v>177080</v>
      </c>
      <c r="D11" s="87">
        <v>37080</v>
      </c>
      <c r="E11" s="13">
        <v>2130504</v>
      </c>
      <c r="F11" s="60" t="s">
        <v>21</v>
      </c>
      <c r="G11" s="65" t="s">
        <v>102</v>
      </c>
      <c r="H11" s="67" t="s">
        <v>61</v>
      </c>
      <c r="I11" s="67" t="s">
        <v>62</v>
      </c>
      <c r="J11" s="68" t="s">
        <v>15</v>
      </c>
      <c r="K11" s="67" t="s">
        <v>49</v>
      </c>
      <c r="L11" s="67" t="s">
        <v>48</v>
      </c>
      <c r="M11" s="17">
        <v>17705000</v>
      </c>
      <c r="N11" s="87">
        <v>37080</v>
      </c>
      <c r="O11" s="18">
        <f t="shared" si="0"/>
        <v>3406016</v>
      </c>
    </row>
    <row r="12" spans="1:15" ht="48">
      <c r="A12" s="64" t="s">
        <v>97</v>
      </c>
      <c r="B12" s="88">
        <v>292500</v>
      </c>
      <c r="C12" s="88">
        <v>403420</v>
      </c>
      <c r="D12" s="88">
        <v>110920</v>
      </c>
      <c r="E12" s="13">
        <v>2130504</v>
      </c>
      <c r="F12" s="60" t="s">
        <v>96</v>
      </c>
      <c r="G12" s="65" t="s">
        <v>102</v>
      </c>
      <c r="H12" s="67" t="s">
        <v>61</v>
      </c>
      <c r="I12" s="67" t="s">
        <v>62</v>
      </c>
      <c r="J12" s="68" t="s">
        <v>15</v>
      </c>
      <c r="K12" s="67" t="s">
        <v>49</v>
      </c>
      <c r="L12" s="67" t="s">
        <v>48</v>
      </c>
      <c r="M12" s="17">
        <v>17705000</v>
      </c>
      <c r="N12" s="88">
        <v>110920</v>
      </c>
      <c r="O12" s="18">
        <f t="shared" si="0"/>
        <v>3295096</v>
      </c>
    </row>
    <row r="13" spans="1:15" ht="84">
      <c r="A13" s="64" t="s">
        <v>97</v>
      </c>
      <c r="B13" s="88">
        <v>412500</v>
      </c>
      <c r="C13" s="88">
        <v>567572</v>
      </c>
      <c r="D13" s="88">
        <v>155072</v>
      </c>
      <c r="E13" s="13">
        <v>2130504</v>
      </c>
      <c r="F13" s="60" t="s">
        <v>98</v>
      </c>
      <c r="G13" s="65" t="s">
        <v>102</v>
      </c>
      <c r="H13" s="67" t="s">
        <v>61</v>
      </c>
      <c r="I13" s="67" t="s">
        <v>62</v>
      </c>
      <c r="J13" s="68" t="s">
        <v>15</v>
      </c>
      <c r="K13" s="67" t="s">
        <v>49</v>
      </c>
      <c r="L13" s="67" t="s">
        <v>48</v>
      </c>
      <c r="M13" s="17">
        <v>17705000</v>
      </c>
      <c r="N13" s="88">
        <v>155072</v>
      </c>
      <c r="O13" s="18">
        <f t="shared" si="0"/>
        <v>3140024</v>
      </c>
    </row>
    <row r="14" spans="1:15" ht="48">
      <c r="A14" s="64" t="s">
        <v>97</v>
      </c>
      <c r="B14" s="88">
        <v>945000</v>
      </c>
      <c r="C14" s="88">
        <v>926654</v>
      </c>
      <c r="D14" s="88">
        <v>-18346</v>
      </c>
      <c r="E14" s="13">
        <v>2130504</v>
      </c>
      <c r="F14" s="61" t="s">
        <v>100</v>
      </c>
      <c r="G14" s="65" t="s">
        <v>102</v>
      </c>
      <c r="H14" s="67" t="s">
        <v>61</v>
      </c>
      <c r="I14" s="67" t="s">
        <v>62</v>
      </c>
      <c r="J14" s="68" t="s">
        <v>15</v>
      </c>
      <c r="K14" s="67" t="s">
        <v>49</v>
      </c>
      <c r="L14" s="67" t="s">
        <v>48</v>
      </c>
      <c r="M14" s="17">
        <v>17705000</v>
      </c>
      <c r="N14" s="88">
        <v>-18346</v>
      </c>
      <c r="O14" s="18">
        <f t="shared" si="0"/>
        <v>3158370</v>
      </c>
    </row>
    <row r="15" spans="1:15" ht="48">
      <c r="A15" s="64" t="s">
        <v>97</v>
      </c>
      <c r="B15" s="87">
        <v>689500</v>
      </c>
      <c r="C15" s="87">
        <v>859168</v>
      </c>
      <c r="D15" s="87">
        <v>169668</v>
      </c>
      <c r="E15" s="13">
        <v>2130504</v>
      </c>
      <c r="F15" s="60" t="s">
        <v>22</v>
      </c>
      <c r="G15" s="65" t="s">
        <v>102</v>
      </c>
      <c r="H15" s="67" t="s">
        <v>61</v>
      </c>
      <c r="I15" s="67" t="s">
        <v>62</v>
      </c>
      <c r="J15" s="68" t="s">
        <v>15</v>
      </c>
      <c r="K15" s="67" t="s">
        <v>49</v>
      </c>
      <c r="L15" s="67" t="s">
        <v>48</v>
      </c>
      <c r="M15" s="17">
        <v>17705000</v>
      </c>
      <c r="N15" s="87">
        <v>169668</v>
      </c>
      <c r="O15" s="18">
        <f t="shared" si="0"/>
        <v>2988702</v>
      </c>
    </row>
    <row r="16" spans="1:15" ht="48">
      <c r="A16" s="64" t="s">
        <v>97</v>
      </c>
      <c r="B16" s="87">
        <v>337500</v>
      </c>
      <c r="C16" s="87">
        <v>464977</v>
      </c>
      <c r="D16" s="87">
        <v>127477</v>
      </c>
      <c r="E16" s="13">
        <v>2130504</v>
      </c>
      <c r="F16" s="60" t="s">
        <v>23</v>
      </c>
      <c r="G16" s="65" t="s">
        <v>102</v>
      </c>
      <c r="H16" s="67" t="s">
        <v>61</v>
      </c>
      <c r="I16" s="67" t="s">
        <v>62</v>
      </c>
      <c r="J16" s="68" t="s">
        <v>15</v>
      </c>
      <c r="K16" s="67" t="s">
        <v>49</v>
      </c>
      <c r="L16" s="67" t="s">
        <v>48</v>
      </c>
      <c r="M16" s="17">
        <v>17705000</v>
      </c>
      <c r="N16" s="87">
        <v>127477</v>
      </c>
      <c r="O16" s="18">
        <f t="shared" si="0"/>
        <v>2861225</v>
      </c>
    </row>
    <row r="17" spans="1:15" ht="48">
      <c r="A17" s="64" t="s">
        <v>97</v>
      </c>
      <c r="B17" s="87">
        <v>250000</v>
      </c>
      <c r="C17" s="87">
        <v>345283</v>
      </c>
      <c r="D17" s="87">
        <v>95283</v>
      </c>
      <c r="E17" s="13">
        <v>2130504</v>
      </c>
      <c r="F17" s="60" t="s">
        <v>24</v>
      </c>
      <c r="G17" s="65" t="s">
        <v>102</v>
      </c>
      <c r="H17" s="67" t="s">
        <v>61</v>
      </c>
      <c r="I17" s="67" t="s">
        <v>62</v>
      </c>
      <c r="J17" s="68" t="s">
        <v>15</v>
      </c>
      <c r="K17" s="67" t="s">
        <v>49</v>
      </c>
      <c r="L17" s="67" t="s">
        <v>48</v>
      </c>
      <c r="M17" s="17">
        <v>17705000</v>
      </c>
      <c r="N17" s="87">
        <v>95283</v>
      </c>
      <c r="O17" s="18">
        <f t="shared" si="0"/>
        <v>2765942</v>
      </c>
    </row>
    <row r="18" spans="1:15" ht="48">
      <c r="A18" s="64" t="s">
        <v>97</v>
      </c>
      <c r="B18" s="87">
        <v>320000</v>
      </c>
      <c r="C18" s="87">
        <v>441038</v>
      </c>
      <c r="D18" s="87">
        <v>121038</v>
      </c>
      <c r="E18" s="13">
        <v>2130504</v>
      </c>
      <c r="F18" s="60" t="s">
        <v>25</v>
      </c>
      <c r="G18" s="65" t="s">
        <v>102</v>
      </c>
      <c r="H18" s="67" t="s">
        <v>61</v>
      </c>
      <c r="I18" s="67" t="s">
        <v>62</v>
      </c>
      <c r="J18" s="68" t="s">
        <v>15</v>
      </c>
      <c r="K18" s="67" t="s">
        <v>49</v>
      </c>
      <c r="L18" s="67" t="s">
        <v>48</v>
      </c>
      <c r="M18" s="17">
        <v>17705000</v>
      </c>
      <c r="N18" s="87">
        <v>121038</v>
      </c>
      <c r="O18" s="18">
        <f t="shared" si="0"/>
        <v>2644904</v>
      </c>
    </row>
    <row r="19" spans="1:15" ht="48">
      <c r="A19" s="64" t="s">
        <v>97</v>
      </c>
      <c r="B19" s="87">
        <v>546000</v>
      </c>
      <c r="C19" s="87">
        <v>681043</v>
      </c>
      <c r="D19" s="87">
        <v>135043</v>
      </c>
      <c r="E19" s="13">
        <v>2130504</v>
      </c>
      <c r="F19" s="60" t="s">
        <v>26</v>
      </c>
      <c r="G19" s="65" t="s">
        <v>102</v>
      </c>
      <c r="H19" s="67" t="s">
        <v>61</v>
      </c>
      <c r="I19" s="67" t="s">
        <v>62</v>
      </c>
      <c r="J19" s="68" t="s">
        <v>15</v>
      </c>
      <c r="K19" s="67" t="s">
        <v>49</v>
      </c>
      <c r="L19" s="67" t="s">
        <v>48</v>
      </c>
      <c r="M19" s="17">
        <v>17705000</v>
      </c>
      <c r="N19" s="87">
        <v>135043</v>
      </c>
      <c r="O19" s="18">
        <f t="shared" si="0"/>
        <v>2509861</v>
      </c>
    </row>
    <row r="20" spans="1:15" ht="48">
      <c r="A20" s="64" t="s">
        <v>97</v>
      </c>
      <c r="B20" s="87">
        <v>350000</v>
      </c>
      <c r="C20" s="87">
        <v>437751</v>
      </c>
      <c r="D20" s="87">
        <v>87751</v>
      </c>
      <c r="E20" s="13">
        <v>2130504</v>
      </c>
      <c r="F20" s="60" t="s">
        <v>27</v>
      </c>
      <c r="G20" s="65" t="s">
        <v>102</v>
      </c>
      <c r="H20" s="67" t="s">
        <v>61</v>
      </c>
      <c r="I20" s="67" t="s">
        <v>62</v>
      </c>
      <c r="J20" s="68" t="s">
        <v>15</v>
      </c>
      <c r="K20" s="67" t="s">
        <v>49</v>
      </c>
      <c r="L20" s="67" t="s">
        <v>48</v>
      </c>
      <c r="M20" s="17">
        <v>17705000</v>
      </c>
      <c r="N20" s="87">
        <v>87751</v>
      </c>
      <c r="O20" s="18">
        <f t="shared" si="0"/>
        <v>2422110</v>
      </c>
    </row>
    <row r="21" spans="1:15" ht="48">
      <c r="A21" s="64" t="s">
        <v>97</v>
      </c>
      <c r="B21" s="87">
        <v>375000</v>
      </c>
      <c r="C21" s="87">
        <v>516274</v>
      </c>
      <c r="D21" s="87">
        <v>141274</v>
      </c>
      <c r="E21" s="13">
        <v>2130504</v>
      </c>
      <c r="F21" s="60" t="s">
        <v>28</v>
      </c>
      <c r="G21" s="65" t="s">
        <v>102</v>
      </c>
      <c r="H21" s="67" t="s">
        <v>61</v>
      </c>
      <c r="I21" s="67" t="s">
        <v>62</v>
      </c>
      <c r="J21" s="68" t="s">
        <v>15</v>
      </c>
      <c r="K21" s="67" t="s">
        <v>49</v>
      </c>
      <c r="L21" s="67" t="s">
        <v>48</v>
      </c>
      <c r="M21" s="17">
        <v>17705000</v>
      </c>
      <c r="N21" s="87">
        <v>141274</v>
      </c>
      <c r="O21" s="18">
        <f t="shared" si="0"/>
        <v>2280836</v>
      </c>
    </row>
    <row r="22" spans="1:15" ht="48">
      <c r="A22" s="64" t="s">
        <v>97</v>
      </c>
      <c r="B22" s="87">
        <v>250000</v>
      </c>
      <c r="C22" s="87">
        <v>345283</v>
      </c>
      <c r="D22" s="87">
        <v>95283</v>
      </c>
      <c r="E22" s="13">
        <v>2130504</v>
      </c>
      <c r="F22" s="60" t="s">
        <v>29</v>
      </c>
      <c r="G22" s="65" t="s">
        <v>102</v>
      </c>
      <c r="H22" s="67" t="s">
        <v>61</v>
      </c>
      <c r="I22" s="67" t="s">
        <v>62</v>
      </c>
      <c r="J22" s="68" t="s">
        <v>15</v>
      </c>
      <c r="K22" s="67" t="s">
        <v>49</v>
      </c>
      <c r="L22" s="67" t="s">
        <v>48</v>
      </c>
      <c r="M22" s="17">
        <v>17705000</v>
      </c>
      <c r="N22" s="87">
        <v>95283</v>
      </c>
      <c r="O22" s="18">
        <f t="shared" si="0"/>
        <v>2185553</v>
      </c>
    </row>
    <row r="23" spans="1:15" ht="48">
      <c r="A23" s="64" t="s">
        <v>97</v>
      </c>
      <c r="B23" s="88">
        <v>577500</v>
      </c>
      <c r="C23" s="88">
        <v>720143</v>
      </c>
      <c r="D23" s="88">
        <v>142643</v>
      </c>
      <c r="E23" s="13">
        <v>2130504</v>
      </c>
      <c r="F23" s="60" t="s">
        <v>99</v>
      </c>
      <c r="G23" s="65" t="s">
        <v>102</v>
      </c>
      <c r="H23" s="67" t="s">
        <v>61</v>
      </c>
      <c r="I23" s="67" t="s">
        <v>62</v>
      </c>
      <c r="J23" s="68" t="s">
        <v>15</v>
      </c>
      <c r="K23" s="67" t="s">
        <v>49</v>
      </c>
      <c r="L23" s="67" t="s">
        <v>48</v>
      </c>
      <c r="M23" s="17">
        <v>17705000</v>
      </c>
      <c r="N23" s="88">
        <v>142643</v>
      </c>
      <c r="O23" s="18">
        <f t="shared" si="0"/>
        <v>2042910</v>
      </c>
    </row>
    <row r="24" spans="1:15" ht="72">
      <c r="A24" s="64" t="s">
        <v>97</v>
      </c>
      <c r="B24" s="87">
        <v>857500</v>
      </c>
      <c r="C24" s="87">
        <v>1067704</v>
      </c>
      <c r="D24" s="87">
        <v>210204</v>
      </c>
      <c r="E24" s="13">
        <v>2130504</v>
      </c>
      <c r="F24" s="60" t="s">
        <v>30</v>
      </c>
      <c r="G24" s="65" t="s">
        <v>102</v>
      </c>
      <c r="H24" s="67" t="s">
        <v>61</v>
      </c>
      <c r="I24" s="67" t="s">
        <v>62</v>
      </c>
      <c r="J24" s="68" t="s">
        <v>15</v>
      </c>
      <c r="K24" s="67" t="s">
        <v>49</v>
      </c>
      <c r="L24" s="67" t="s">
        <v>48</v>
      </c>
      <c r="M24" s="17">
        <v>17705000</v>
      </c>
      <c r="N24" s="87">
        <v>210204</v>
      </c>
      <c r="O24" s="18">
        <f t="shared" si="0"/>
        <v>1832706</v>
      </c>
    </row>
    <row r="25" spans="1:15" ht="48">
      <c r="A25" s="64" t="s">
        <v>97</v>
      </c>
      <c r="B25" s="87">
        <v>385000</v>
      </c>
      <c r="C25" s="87">
        <v>481196</v>
      </c>
      <c r="D25" s="87">
        <v>96196</v>
      </c>
      <c r="E25" s="13">
        <v>2130504</v>
      </c>
      <c r="F25" s="60" t="s">
        <v>31</v>
      </c>
      <c r="G25" s="65" t="s">
        <v>102</v>
      </c>
      <c r="H25" s="67" t="s">
        <v>61</v>
      </c>
      <c r="I25" s="67" t="s">
        <v>62</v>
      </c>
      <c r="J25" s="68" t="s">
        <v>15</v>
      </c>
      <c r="K25" s="67" t="s">
        <v>49</v>
      </c>
      <c r="L25" s="67" t="s">
        <v>48</v>
      </c>
      <c r="M25" s="17">
        <v>17705000</v>
      </c>
      <c r="N25" s="87">
        <v>96196</v>
      </c>
      <c r="O25" s="18">
        <f t="shared" si="0"/>
        <v>1736510</v>
      </c>
    </row>
    <row r="26" spans="1:15" ht="48">
      <c r="A26" s="64" t="s">
        <v>97</v>
      </c>
      <c r="B26" s="87">
        <v>153750</v>
      </c>
      <c r="C26" s="87">
        <v>213620</v>
      </c>
      <c r="D26" s="87">
        <v>59870</v>
      </c>
      <c r="E26" s="13">
        <v>2130504</v>
      </c>
      <c r="F26" s="60" t="s">
        <v>32</v>
      </c>
      <c r="G26" s="65" t="s">
        <v>102</v>
      </c>
      <c r="H26" s="67" t="s">
        <v>61</v>
      </c>
      <c r="I26" s="67" t="s">
        <v>62</v>
      </c>
      <c r="J26" s="68" t="s">
        <v>15</v>
      </c>
      <c r="K26" s="67" t="s">
        <v>49</v>
      </c>
      <c r="L26" s="67" t="s">
        <v>48</v>
      </c>
      <c r="M26" s="17">
        <v>17705000</v>
      </c>
      <c r="N26" s="87">
        <v>59870</v>
      </c>
      <c r="O26" s="18">
        <f t="shared" si="0"/>
        <v>1676640</v>
      </c>
    </row>
    <row r="27" spans="1:15" ht="48">
      <c r="A27" s="64" t="s">
        <v>97</v>
      </c>
      <c r="B27" s="87">
        <v>332500</v>
      </c>
      <c r="C27" s="87">
        <v>416028</v>
      </c>
      <c r="D27" s="87">
        <v>83528</v>
      </c>
      <c r="E27" s="13">
        <v>2130504</v>
      </c>
      <c r="F27" s="60" t="s">
        <v>33</v>
      </c>
      <c r="G27" s="65" t="s">
        <v>102</v>
      </c>
      <c r="H27" s="67" t="s">
        <v>61</v>
      </c>
      <c r="I27" s="67" t="s">
        <v>62</v>
      </c>
      <c r="J27" s="68" t="s">
        <v>15</v>
      </c>
      <c r="K27" s="67" t="s">
        <v>49</v>
      </c>
      <c r="L27" s="67" t="s">
        <v>48</v>
      </c>
      <c r="M27" s="17">
        <v>17705000</v>
      </c>
      <c r="N27" s="87">
        <v>83528</v>
      </c>
      <c r="O27" s="18">
        <f t="shared" si="0"/>
        <v>1593112</v>
      </c>
    </row>
    <row r="28" spans="1:15" ht="48">
      <c r="A28" s="64" t="s">
        <v>97</v>
      </c>
      <c r="B28" s="87">
        <v>472500</v>
      </c>
      <c r="C28" s="87">
        <v>589808</v>
      </c>
      <c r="D28" s="87">
        <v>117308</v>
      </c>
      <c r="E28" s="13">
        <v>2130504</v>
      </c>
      <c r="F28" s="60" t="s">
        <v>34</v>
      </c>
      <c r="G28" s="65" t="s">
        <v>102</v>
      </c>
      <c r="H28" s="67" t="s">
        <v>61</v>
      </c>
      <c r="I28" s="67" t="s">
        <v>62</v>
      </c>
      <c r="J28" s="68" t="s">
        <v>15</v>
      </c>
      <c r="K28" s="67" t="s">
        <v>49</v>
      </c>
      <c r="L28" s="67" t="s">
        <v>48</v>
      </c>
      <c r="M28" s="17">
        <v>17705000</v>
      </c>
      <c r="N28" s="87">
        <v>117308</v>
      </c>
      <c r="O28" s="18">
        <f t="shared" si="0"/>
        <v>1475804</v>
      </c>
    </row>
    <row r="29" spans="1:15" ht="40.5">
      <c r="A29" s="63" t="s">
        <v>95</v>
      </c>
      <c r="B29" s="77">
        <v>2997500</v>
      </c>
      <c r="C29" s="75">
        <v>3828352</v>
      </c>
      <c r="D29" s="75">
        <v>830852</v>
      </c>
      <c r="F29" s="62" t="s">
        <v>85</v>
      </c>
      <c r="G29" s="65"/>
      <c r="H29" s="67"/>
      <c r="I29" s="67"/>
      <c r="J29" s="68"/>
      <c r="K29" s="67"/>
      <c r="L29" s="67"/>
      <c r="M29" s="17"/>
      <c r="N29" s="75">
        <v>830852</v>
      </c>
      <c r="O29" s="18"/>
    </row>
    <row r="30" spans="1:15" ht="48">
      <c r="A30" s="64" t="s">
        <v>97</v>
      </c>
      <c r="B30" s="89">
        <v>332500</v>
      </c>
      <c r="C30" s="87">
        <v>416028</v>
      </c>
      <c r="D30" s="87">
        <v>83528</v>
      </c>
      <c r="E30" s="13">
        <v>2130504</v>
      </c>
      <c r="F30" s="61" t="s">
        <v>86</v>
      </c>
      <c r="G30" s="65" t="s">
        <v>102</v>
      </c>
      <c r="H30" s="67" t="s">
        <v>61</v>
      </c>
      <c r="I30" s="67" t="s">
        <v>62</v>
      </c>
      <c r="J30" s="68" t="s">
        <v>15</v>
      </c>
      <c r="K30" s="67" t="s">
        <v>49</v>
      </c>
      <c r="L30" s="67" t="s">
        <v>48</v>
      </c>
      <c r="M30" s="17">
        <v>17705000</v>
      </c>
      <c r="N30" s="87">
        <v>83528</v>
      </c>
      <c r="O30" s="18">
        <f>O28-N30</f>
        <v>1392276</v>
      </c>
    </row>
    <row r="31" spans="1:15" ht="48">
      <c r="A31" s="64" t="s">
        <v>97</v>
      </c>
      <c r="B31" s="89">
        <v>140000</v>
      </c>
      <c r="C31" s="87">
        <v>177080</v>
      </c>
      <c r="D31" s="87">
        <v>37080</v>
      </c>
      <c r="E31" s="13">
        <v>2130504</v>
      </c>
      <c r="F31" s="61" t="s">
        <v>87</v>
      </c>
      <c r="G31" s="65" t="s">
        <v>102</v>
      </c>
      <c r="H31" s="67" t="s">
        <v>61</v>
      </c>
      <c r="I31" s="67" t="s">
        <v>62</v>
      </c>
      <c r="J31" s="68" t="s">
        <v>15</v>
      </c>
      <c r="K31" s="67" t="s">
        <v>49</v>
      </c>
      <c r="L31" s="67" t="s">
        <v>48</v>
      </c>
      <c r="M31" s="17">
        <v>17705000</v>
      </c>
      <c r="N31" s="87">
        <v>37080</v>
      </c>
      <c r="O31" s="18">
        <f t="shared" ref="O31:O38" si="1">O30-N31</f>
        <v>1355196</v>
      </c>
    </row>
    <row r="32" spans="1:15" ht="48">
      <c r="A32" s="64" t="s">
        <v>97</v>
      </c>
      <c r="B32" s="89">
        <v>308000</v>
      </c>
      <c r="C32" s="87">
        <v>385616</v>
      </c>
      <c r="D32" s="87">
        <v>77616</v>
      </c>
      <c r="E32" s="13">
        <v>2130504</v>
      </c>
      <c r="F32" s="61" t="s">
        <v>88</v>
      </c>
      <c r="G32" s="65" t="s">
        <v>102</v>
      </c>
      <c r="H32" s="67" t="s">
        <v>61</v>
      </c>
      <c r="I32" s="67" t="s">
        <v>62</v>
      </c>
      <c r="J32" s="68" t="s">
        <v>15</v>
      </c>
      <c r="K32" s="67" t="s">
        <v>49</v>
      </c>
      <c r="L32" s="67" t="s">
        <v>48</v>
      </c>
      <c r="M32" s="17">
        <v>17705000</v>
      </c>
      <c r="N32" s="87">
        <v>77616</v>
      </c>
      <c r="O32" s="18">
        <f t="shared" si="1"/>
        <v>1277580</v>
      </c>
    </row>
    <row r="33" spans="1:15" ht="51" customHeight="1">
      <c r="A33" s="72" t="s">
        <v>97</v>
      </c>
      <c r="B33" s="78">
        <v>280000</v>
      </c>
      <c r="C33" s="79">
        <v>350860</v>
      </c>
      <c r="D33" s="79">
        <v>70860</v>
      </c>
      <c r="E33" s="69">
        <v>2130504</v>
      </c>
      <c r="F33" s="70" t="s">
        <v>89</v>
      </c>
      <c r="G33" s="73" t="s">
        <v>102</v>
      </c>
      <c r="H33" s="67" t="s">
        <v>61</v>
      </c>
      <c r="I33" s="67" t="s">
        <v>62</v>
      </c>
      <c r="J33" s="68" t="s">
        <v>15</v>
      </c>
      <c r="K33" s="67" t="s">
        <v>49</v>
      </c>
      <c r="L33" s="67" t="s">
        <v>48</v>
      </c>
      <c r="M33" s="17">
        <v>17705000</v>
      </c>
      <c r="N33" s="74">
        <v>70860</v>
      </c>
      <c r="O33" s="18">
        <f t="shared" si="1"/>
        <v>1206720</v>
      </c>
    </row>
    <row r="34" spans="1:15" ht="46.5" customHeight="1">
      <c r="A34" s="72" t="s">
        <v>97</v>
      </c>
      <c r="B34" s="89">
        <v>217000</v>
      </c>
      <c r="C34" s="87">
        <v>272659</v>
      </c>
      <c r="D34" s="87">
        <v>55659</v>
      </c>
      <c r="E34" s="69">
        <v>2130504</v>
      </c>
      <c r="F34" s="70" t="s">
        <v>90</v>
      </c>
      <c r="G34" s="73" t="s">
        <v>102</v>
      </c>
      <c r="H34" s="67" t="s">
        <v>61</v>
      </c>
      <c r="I34" s="67" t="s">
        <v>62</v>
      </c>
      <c r="J34" s="68" t="s">
        <v>15</v>
      </c>
      <c r="K34" s="67" t="s">
        <v>49</v>
      </c>
      <c r="L34" s="67" t="s">
        <v>48</v>
      </c>
      <c r="M34" s="17">
        <v>17705000</v>
      </c>
      <c r="N34" s="87">
        <v>55659</v>
      </c>
      <c r="O34" s="18">
        <f t="shared" si="1"/>
        <v>1151061</v>
      </c>
    </row>
    <row r="35" spans="1:15" ht="46.5" customHeight="1">
      <c r="A35" s="64" t="s">
        <v>97</v>
      </c>
      <c r="B35" s="89">
        <v>250000</v>
      </c>
      <c r="C35" s="87">
        <v>391517</v>
      </c>
      <c r="D35" s="87">
        <v>141517</v>
      </c>
      <c r="E35" s="13">
        <v>2130504</v>
      </c>
      <c r="F35" s="61" t="s">
        <v>91</v>
      </c>
      <c r="G35" s="65" t="s">
        <v>102</v>
      </c>
      <c r="H35" s="67" t="s">
        <v>61</v>
      </c>
      <c r="I35" s="67" t="s">
        <v>62</v>
      </c>
      <c r="J35" s="68" t="s">
        <v>15</v>
      </c>
      <c r="K35" s="67" t="s">
        <v>49</v>
      </c>
      <c r="L35" s="67" t="s">
        <v>48</v>
      </c>
      <c r="M35" s="17">
        <v>17705000</v>
      </c>
      <c r="N35" s="87">
        <v>141517</v>
      </c>
      <c r="O35" s="18">
        <f t="shared" si="1"/>
        <v>1009544</v>
      </c>
    </row>
    <row r="36" spans="1:15" ht="46.5" customHeight="1">
      <c r="A36" s="72" t="s">
        <v>97</v>
      </c>
      <c r="B36" s="89">
        <v>665000</v>
      </c>
      <c r="C36" s="87">
        <v>828756</v>
      </c>
      <c r="D36" s="87">
        <v>163756</v>
      </c>
      <c r="E36" s="69">
        <v>2130504</v>
      </c>
      <c r="F36" s="70" t="s">
        <v>92</v>
      </c>
      <c r="G36" s="71" t="s">
        <v>102</v>
      </c>
      <c r="H36" s="67" t="s">
        <v>61</v>
      </c>
      <c r="I36" s="67" t="s">
        <v>62</v>
      </c>
      <c r="J36" s="68" t="s">
        <v>15</v>
      </c>
      <c r="K36" s="67" t="s">
        <v>49</v>
      </c>
      <c r="L36" s="67" t="s">
        <v>48</v>
      </c>
      <c r="M36" s="17">
        <v>17705000</v>
      </c>
      <c r="N36" s="87">
        <v>163756</v>
      </c>
      <c r="O36" s="18">
        <f t="shared" si="1"/>
        <v>845788</v>
      </c>
    </row>
    <row r="37" spans="1:15" ht="46.5" customHeight="1">
      <c r="A37" s="64" t="s">
        <v>97</v>
      </c>
      <c r="B37" s="89">
        <v>630000</v>
      </c>
      <c r="C37" s="87">
        <v>785311</v>
      </c>
      <c r="D37" s="87">
        <v>155311</v>
      </c>
      <c r="E37" s="13">
        <v>2130504</v>
      </c>
      <c r="F37" s="61" t="s">
        <v>93</v>
      </c>
      <c r="G37" s="65" t="s">
        <v>102</v>
      </c>
      <c r="H37" s="67" t="s">
        <v>61</v>
      </c>
      <c r="I37" s="67" t="s">
        <v>62</v>
      </c>
      <c r="J37" s="68" t="s">
        <v>15</v>
      </c>
      <c r="K37" s="67" t="s">
        <v>49</v>
      </c>
      <c r="L37" s="67" t="s">
        <v>48</v>
      </c>
      <c r="M37" s="17">
        <v>17705000</v>
      </c>
      <c r="N37" s="87">
        <v>155311</v>
      </c>
      <c r="O37" s="18">
        <f t="shared" si="1"/>
        <v>690477</v>
      </c>
    </row>
    <row r="38" spans="1:15" ht="46.5" customHeight="1">
      <c r="A38" s="64" t="s">
        <v>97</v>
      </c>
      <c r="B38" s="89">
        <v>175000</v>
      </c>
      <c r="C38" s="87">
        <v>220525</v>
      </c>
      <c r="D38" s="87">
        <v>45525</v>
      </c>
      <c r="E38" s="13">
        <v>2130504</v>
      </c>
      <c r="F38" s="61" t="s">
        <v>94</v>
      </c>
      <c r="G38" s="65" t="s">
        <v>102</v>
      </c>
      <c r="H38" s="67" t="s">
        <v>61</v>
      </c>
      <c r="I38" s="67" t="s">
        <v>62</v>
      </c>
      <c r="J38" s="68" t="s">
        <v>15</v>
      </c>
      <c r="K38" s="67" t="s">
        <v>49</v>
      </c>
      <c r="L38" s="67" t="s">
        <v>48</v>
      </c>
      <c r="M38" s="17">
        <v>17705000</v>
      </c>
      <c r="N38" s="87">
        <v>45525</v>
      </c>
      <c r="O38" s="18">
        <f t="shared" si="1"/>
        <v>644952</v>
      </c>
    </row>
  </sheetData>
  <mergeCells count="5">
    <mergeCell ref="A2:O2"/>
    <mergeCell ref="A3:G3"/>
    <mergeCell ref="H3:O3"/>
    <mergeCell ref="H5:M5"/>
    <mergeCell ref="H6:M6"/>
  </mergeCells>
  <phoneticPr fontId="1" type="noConversion"/>
  <pageMargins left="0.2" right="0.35433070866141736" top="0.26" bottom="0.2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2017-12-13T00:43:48Z</cp:lastPrinted>
  <dcterms:created xsi:type="dcterms:W3CDTF">2017-05-13T05:26:01Z</dcterms:created>
  <dcterms:modified xsi:type="dcterms:W3CDTF">2017-12-13T01:32:52Z</dcterms:modified>
</cp:coreProperties>
</file>