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00"/>
  </bookViews>
  <sheets>
    <sheet name="附件3" sheetId="1" r:id="rId1"/>
    <sheet name="Sheet2" sheetId="3" r:id="rId2"/>
  </sheets>
  <externalReferences>
    <externalReference r:id="rId3"/>
  </externalReferences>
  <definedNames>
    <definedName name="_xlnm._FilterDatabase" localSheetId="0" hidden="1">附件3!$A$4:$U$207</definedName>
    <definedName name="_xlnm.Print_Titles" localSheetId="0">附件3!$1:$4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<sst xmlns="http://schemas.openxmlformats.org/spreadsheetml/2006/main" count="2871" uniqueCount="926">
  <si>
    <t>洛阳市2023年度县级巩固拓展脱贫攻坚成果和乡村振兴项目管理台账</t>
  </si>
  <si>
    <t>填报单位：</t>
  </si>
  <si>
    <t>填报时间：</t>
  </si>
  <si>
    <t>填报人：（具体填报同志）</t>
  </si>
  <si>
    <t>负责人：（分管负责同志）</t>
  </si>
  <si>
    <t>单位：万元、户、人</t>
  </si>
  <si>
    <t>县（区）</t>
  </si>
  <si>
    <t>项目名称</t>
  </si>
  <si>
    <t>项目类型</t>
  </si>
  <si>
    <t>项目二级类型</t>
  </si>
  <si>
    <t>项目子类型</t>
  </si>
  <si>
    <t>建设性质</t>
  </si>
  <si>
    <t>实施地点</t>
  </si>
  <si>
    <t>是否批复</t>
  </si>
  <si>
    <t>批复文号</t>
  </si>
  <si>
    <t>责任单位</t>
  </si>
  <si>
    <t>建设任务</t>
  </si>
  <si>
    <t>财政资金规模</t>
  </si>
  <si>
    <t>带动户数</t>
  </si>
  <si>
    <t>带动人数</t>
  </si>
  <si>
    <t>利益联结机制</t>
  </si>
  <si>
    <t>绩效目标</t>
  </si>
  <si>
    <t>备注</t>
  </si>
  <si>
    <t>下达资金文号</t>
  </si>
  <si>
    <t>合计</t>
  </si>
  <si>
    <t>衔接资金</t>
  </si>
  <si>
    <t>涉农整合资金</t>
  </si>
  <si>
    <t>伊川县</t>
  </si>
  <si>
    <t>伊川县江左镇白土窑村至江左村道路工程（产业配套）</t>
  </si>
  <si>
    <t>产业发展类</t>
  </si>
  <si>
    <t>配套设施项目</t>
  </si>
  <si>
    <t>产业园</t>
  </si>
  <si>
    <t>改建</t>
  </si>
  <si>
    <t>江左镇白土窑村、江左村</t>
  </si>
  <si>
    <t>是</t>
  </si>
  <si>
    <t>伊巩固脱贫组〔2023〕1号</t>
  </si>
  <si>
    <t>县交通局</t>
  </si>
  <si>
    <t>长1.81公里，宽6.5米，厚5厘米沥青混凝土路面</t>
  </si>
  <si>
    <t>改善105户380名脱贫群众的生产生活，使该村谷子种植条件，促进谷子产业发展</t>
  </si>
  <si>
    <t>通过项目实施，改善105户80贫困人口的生产生活，使该村谷子种植条件，促进谷子产业发展</t>
  </si>
  <si>
    <t>伊川县江左镇白土窑村至刘窑村道路工程（产业配套）</t>
  </si>
  <si>
    <t>江左镇孟家窑村、周家窑村、二郎庙、刘窑村</t>
  </si>
  <si>
    <t>长2.76公里，宽6.5米，厚5厘米沥青混凝土路面</t>
  </si>
  <si>
    <t>改善该村养殖产业的发展，提升260户1050名脱贫群众生产生活</t>
  </si>
  <si>
    <t>通过项目实施，改善该村养殖产业的发展，260户1050贫困人口提升生产生活</t>
  </si>
  <si>
    <t>伊川县白沙镇张寨村道路工程（产业配套）</t>
  </si>
  <si>
    <t>白沙镇张寨村</t>
  </si>
  <si>
    <t>长1.4km，宽5米，厚5厘米沥青混凝土路面</t>
  </si>
  <si>
    <t>改善该村养殖产业的发展条件，提升109户400名脱贫群众生产生活条件</t>
  </si>
  <si>
    <t>通过项目实施，改善该村养殖产业的发展，109户400贫困人口提升生产生活条件</t>
  </si>
  <si>
    <t>伊川县高山镇侯村至樊店村道路工程</t>
  </si>
  <si>
    <t>高山镇侯村、金滹沱村、东寨村、樊店村</t>
  </si>
  <si>
    <t>长4.16公里，宽6.5米，厚5厘米沥青混凝土路面</t>
  </si>
  <si>
    <t>改善133户500人脱贫人口生产生活条件</t>
  </si>
  <si>
    <t>通过项目实施，改善改善133户500人脱贫人口生产生活条件</t>
  </si>
  <si>
    <t>伊川县葛寨镇黄庄村至吉章村道路工程（产业配套）</t>
  </si>
  <si>
    <t>葛寨镇黄庄村、吉章村</t>
  </si>
  <si>
    <t>长1.72公里，宽5米，厚5厘米沥青混凝土路面</t>
  </si>
  <si>
    <t>改善该村肉牛养殖产业的发展，155户550名脱贫群众生产生活条件</t>
  </si>
  <si>
    <t>通过项目实施，改善该村肉牛养殖产业的发展，155户550贫困人口提升群众生产生活条件</t>
  </si>
  <si>
    <t>伊川县葛寨镇赵村至黄兑村道路工程</t>
  </si>
  <si>
    <t>葛寨镇赵村、黄兑村</t>
  </si>
  <si>
    <t>长2.395公里，宽5米，厚5厘米沥青混凝土路面</t>
  </si>
  <si>
    <t>改善129户452人脱贫人口生产生活条件</t>
  </si>
  <si>
    <t>通过项目实施，改善改善129户452人脱贫人口生产生活条件</t>
  </si>
  <si>
    <t>伊川县葛寨镇杨楼村至吕寨村道路工程</t>
  </si>
  <si>
    <t>葛寨镇杨楼村、吕寨村</t>
  </si>
  <si>
    <t>长2.677公里，宽5米，厚5厘米沥青混凝土路面</t>
  </si>
  <si>
    <t>改善90户320人脱贫人口生产生活条件</t>
  </si>
  <si>
    <t>通过项目实施，改善90户320人脱贫人口生产生活条件</t>
  </si>
  <si>
    <t>2023年伊川县“雨露计划”职业教育补助项目</t>
  </si>
  <si>
    <t>就业项目</t>
  </si>
  <si>
    <t>教育</t>
  </si>
  <si>
    <t>职业教育补助</t>
  </si>
  <si>
    <t>新建</t>
  </si>
  <si>
    <t>伊巩固脱贫组〔2023〕2号</t>
  </si>
  <si>
    <t>乡村振兴局</t>
  </si>
  <si>
    <t>职业教育补助4067人</t>
  </si>
  <si>
    <t>受益4067人，每人补助1500元。</t>
  </si>
  <si>
    <t>2023年伊川县“雨露计划”短期技能补助项目</t>
  </si>
  <si>
    <t>就业</t>
  </si>
  <si>
    <t>技能培训</t>
  </si>
  <si>
    <t>短期技能补助560人</t>
  </si>
  <si>
    <t>受益560人，每人补助1500-2000元。</t>
  </si>
  <si>
    <t>伊川县2023年易地扶贫搬迁融资资金应付利息</t>
  </si>
  <si>
    <t>易地搬迁后扶</t>
  </si>
  <si>
    <t>易地搬迁后扶贴息</t>
  </si>
  <si>
    <t>县财政局</t>
  </si>
  <si>
    <t>易地扶贫搬迁融资资金利息</t>
  </si>
  <si>
    <t>受益148户601人</t>
  </si>
  <si>
    <t>2023年伊川县高山镇高山村丹参种植灌溉项目</t>
  </si>
  <si>
    <t>生产项目</t>
  </si>
  <si>
    <t>种植业</t>
  </si>
  <si>
    <t>高山镇高山村</t>
  </si>
  <si>
    <t>伊巩固脱贫组〔2023〕11号</t>
  </si>
  <si>
    <t>县农业农村局</t>
  </si>
  <si>
    <t>新打灌溉深井4眼，配套 100KVA 变压器、37KW启动柜、潜水泵4套，Pe90、72管子、闸阀井5座、玻璃钢井堡，地埋线等。</t>
  </si>
  <si>
    <t>项目建成后，产权归属高山镇高山村集体经济合作社所有，通过土地流转，可增收集体经济每年14.4万元，农田亩收益增加2000元/年，群众满意度100%</t>
  </si>
  <si>
    <t>为200余人就近就业提供岗位，增加村民收入5000元/人/年</t>
  </si>
  <si>
    <t>伊巩固脱贫组〔2023〕53号</t>
  </si>
  <si>
    <t>2023年伊川县高山镇高山村丹参种植产业道路项目</t>
  </si>
  <si>
    <t>新修产业道路2560米，水泥混凝土路面，道路宽4米，厚20公分等。</t>
  </si>
  <si>
    <t>项目建成后，产权归属高山镇高山村集体经济合作社所有，通过土地流转，可增收集体经济每年11.9万元，农田亩收益增加2000元/年，群众满意度100%</t>
  </si>
  <si>
    <t>伊巩固脱贫组〔2023〕36号</t>
  </si>
  <si>
    <t>2023年伊川县鸣皋镇下章屯村红薯种植基地道路硬化项目</t>
  </si>
  <si>
    <t>鸣皋镇下章屯村</t>
  </si>
  <si>
    <t>红薯种植基地配套基础设施，硬化产业道路全长4600米。其中下章屯至孙村1935米，宽3.5米，下章屯至马良寨1640米，宽3.5米，下章屯至马良寨移民村1025米，宽4米等。</t>
  </si>
  <si>
    <t>种植红薯，每年总产值为400万元，集体收入16万元，群众每年增收3000元。道路硬化完毕后，形成便利的运输网，方便红薯作物运输与群众生产出行，群众满意度100%。</t>
  </si>
  <si>
    <t>项目建成后，便于下章屯村产业基地运输，同时可为300户群众运输农产品提供方便，增加收入。</t>
  </si>
  <si>
    <t>伊巩固脱贫组〔2023〕21号</t>
  </si>
  <si>
    <t>2023年伊川县平等乡龙王屯村烟薯轮作产业配套项目</t>
  </si>
  <si>
    <t>平等乡龙王屯村</t>
  </si>
  <si>
    <t>①深水机井3眼、变压器3台、智能井堡3套、水泵、电缆等。②宽4.0米生产道路硬化2300米。</t>
  </si>
  <si>
    <t>项目建成后产权归属平等乡龙王屯村，村集体年增收15万元以上，务工农户及脱贫户年增收3000元以上，群众满意度100%，巩固脱贫成效。</t>
  </si>
  <si>
    <t>通过项目实施，村集体经济收入用于基础设施建设及困难群众救助，为30名以上群众及困难户就近就业提供岗位，年人均增收3000元，同时可以辐射带动更多农户参与特色种植的积极性，间接增加运输、物流等环节的就业岗位，促进农民就近就业。</t>
  </si>
  <si>
    <t>2023年伊川县平等乡古城村集体经济烟炕设施项目</t>
  </si>
  <si>
    <t>①炕房设施。烟叶炕房70间（含炕架、门、风机、地坪、观察窗等）及烟叶分拣大棚、地坪等②电力设施630kv变压器2台及输电配套等。</t>
  </si>
  <si>
    <t>项目建成后产权归属平等乡古城村，村集体年增收16.5万元以上，务工农户及脱贫户年增收3000元以上，群众满意度100%，巩固脱贫成效。</t>
  </si>
  <si>
    <t>2023年伊川县鸣皋镇陆浑西干渠修复项目</t>
  </si>
  <si>
    <t>小型农田水利</t>
  </si>
  <si>
    <t>修复</t>
  </si>
  <si>
    <t>鸣皋镇</t>
  </si>
  <si>
    <t xml:space="preserve"> 1、渠道清淤长 3.79km.  2、干渠修复707.3m。 3、支渠修复152m.支渠建设1.38 km。4.拆除及重建斗门20座。5.渡槽伸缩缝修复  </t>
  </si>
  <si>
    <t>通过对西干渠渠道清淤、修复，实现鸣皋镇3.0万亩农田能适时进行灌溉，亩均增收400元，改善群众农业生产生活条件，群众对项目实施非常满意。</t>
  </si>
  <si>
    <t>通过项目实施，改善3000余户群众灌溉条件，其中脱贫户监测户  户30户100人</t>
  </si>
  <si>
    <t>伊巩固脱贫组〔2023〕50号</t>
  </si>
  <si>
    <t>2023年伊川县平等乡马庄村西干渠修复工程项目</t>
  </si>
  <si>
    <t>平等乡</t>
  </si>
  <si>
    <t xml:space="preserve">1、渠道清淤长2.02km。          
2、支渠建设长 5.84km，莘营村支渠 2.27km，四合头村支渠2.59km，马庄村支渠980m。
3、拆除重建生产桥一座                     4、拆除及新建斗门桥5座。                      </t>
  </si>
  <si>
    <t>通过对西干渠渠道清淤及渠体桥闸的修复重建，实现平等乡新增2万亩农田适时灌溉，亩均增收600元，极大改善群众农业生产重要条件要素，群众对项目实施非常满意</t>
  </si>
  <si>
    <t>通过项目实施，马庄村、辛营村、四合头村、马回村、宋店村、龙王屯村等沿渠村新增可灌溉面积2万余亩，改善5000余户群众农业生产灌溉条件，为各沿渠村发展农业产业规模化种植提供水源保障，促进脱贫户及监测户685户、3087人农业生产方面亩均增收600余元，乡域农业经济年产值增值一千余万元，产生良好的经济效益和社会效益。</t>
  </si>
  <si>
    <t>2023年伊川县江左镇白土瑶村烟薯轮作种植项目</t>
  </si>
  <si>
    <t>江左镇白土瑶、塔沟等村</t>
  </si>
  <si>
    <t>改造烟炕11座，烟叶分拣大棚1座，提灌1座及铺设管道3800米、机井2眼，1台100kv变压器，1台150kv变压器</t>
  </si>
  <si>
    <t>产权归属江左镇白土瑶集体经济合作社，集体经济合作社每年收入15万元。带动等白土瑶、塔沟等村脱贫户27户，一般农户110户参与烟叶生产活动，用于流转土地700亩种植烟叶，每亩地可增收1000至2000元。增加20个公益性岗位。有机械操作和劳动能力脱贫户参与合作社务工增加收入。</t>
  </si>
  <si>
    <t>带动白土瑶、塔沟等村脱贫户27户，一般农户110户参与烟叶生产活动，用于流转土地700亩种植烟叶，每亩地可增收1000至2000元。增加20个公益性岗位。有机械操作和劳动能力脱贫户参与合作社务工增加收入。</t>
  </si>
  <si>
    <t>2023年伊川县肉牛繁育体系建设项目</t>
  </si>
  <si>
    <t>养殖业</t>
  </si>
  <si>
    <t>伊巩固脱贫组〔2023〕4号</t>
  </si>
  <si>
    <t>依托伊川县肉牛产业发展研究院采购优质肉牛冻精、疫苗、电子耳、肉牛技术服务所需仪器设备、耗材等，建立和完善肉牛繁育体系，提高肉牛品质、降低养殖成本，促进肉牛产业健康稳定发展。</t>
  </si>
  <si>
    <t>建立肉牛改良站点1个，受益肉牛养殖户100户以上，其中脱贫户或监测户20户以上，降低肉牛养殖成本，提高养殖户经济效益。项目形成的固定资产归县农业农村局所有和管理。</t>
  </si>
  <si>
    <t>通过肉牛繁育体系建设，免费向养殖户提供肉牛冻精、疫苗、电子耳标等，可有效降低养殖成本、促进肉牛产业发展，增加养殖户经济效益。</t>
  </si>
  <si>
    <t>2023年伊川县水寨镇姬磨村路面改造项目</t>
  </si>
  <si>
    <t>乡村建设行动</t>
  </si>
  <si>
    <t>农村基础设施</t>
  </si>
  <si>
    <t>农村道路建设</t>
  </si>
  <si>
    <t>水寨镇姬磨村</t>
  </si>
  <si>
    <t>伊巩固脱贫组〔2023〕12号</t>
  </si>
  <si>
    <t>路面病害处理，沥青混凝土改造，长度3.8公里，道路面积20700平方，厚度5公分。</t>
  </si>
  <si>
    <t>项目建成后，由乡镇村管护，改善2500人生产生活条件。</t>
  </si>
  <si>
    <t>通过项目实施，改善群众生产生活条件。</t>
  </si>
  <si>
    <t>伊巩固脱贫组〔2023〕25号</t>
  </si>
  <si>
    <t>2023年伊川县城关街道野狐岭村路面改造项目</t>
  </si>
  <si>
    <t>城关镇野狐岭村</t>
  </si>
  <si>
    <t>路面病害处理，沥青混凝土改造，长度2.1公里，道路面积12000平方，厚度5公分。</t>
  </si>
  <si>
    <t>项目建成后，由乡镇村管护，改善1500人生产生活条件。</t>
  </si>
  <si>
    <t>2023年伊川县河滨街道办事处邑涧村路面改造项目</t>
  </si>
  <si>
    <t>河滨街道办事处邑涧村</t>
  </si>
  <si>
    <t>路面病害处理，沥青混凝土改造，长度2.2公里，道路面积13200平方，厚度5公分。</t>
  </si>
  <si>
    <t>2023年伊川县鸦岭镇亓岭村路面改造项目</t>
  </si>
  <si>
    <t>鸦岭镇亓岭村</t>
  </si>
  <si>
    <t>路面病害处理，沥青混凝土改造，长度2.3公里，道路面积16000平方，厚度5公分。</t>
  </si>
  <si>
    <t>2023年伊川县高山镇谷瑶村路面改造项目</t>
  </si>
  <si>
    <t>高山镇谷瑶村</t>
  </si>
  <si>
    <t>路面病害处理，沥青混凝土改造，长度2公里，厚度5公分。</t>
  </si>
  <si>
    <t>2023年伊川县平等乡马庄村路面改造项目</t>
  </si>
  <si>
    <t>平等乡马庄村</t>
  </si>
  <si>
    <t>路面病害处理，沥青混凝土改造，长度2.2公里，道路面积13300平方，厚度5公分。</t>
  </si>
  <si>
    <t>项目建成后，由乡镇村管护，改善2000人生产生活条件。</t>
  </si>
  <si>
    <t>2023年伊川县鸣皋镇杨海山路面改造项目</t>
  </si>
  <si>
    <t>鸣皋镇杨海山</t>
  </si>
  <si>
    <t>路面病害处理，沥青混凝土改造，长度3.8公里，道路面积17400平方，厚度5公分。</t>
  </si>
  <si>
    <t>2023年伊川县酒后镇老庄村路面改造项目</t>
  </si>
  <si>
    <t>酒后镇老庄村</t>
  </si>
  <si>
    <t>2023年伊川县葛寨镇烟涧村路面改造项目</t>
  </si>
  <si>
    <t>葛寨镇烟涧村</t>
  </si>
  <si>
    <t>路面病害处理，沥青混凝土改造，长度2.8公里，道路面积14900平方，厚度5公分。</t>
  </si>
  <si>
    <t>2023年伊川县白元镇谢庄村路面改造项目</t>
  </si>
  <si>
    <t>白元镇谢庄村</t>
  </si>
  <si>
    <t>路面病害处理，沥青混凝土改造，长度2.6公里，道路面积15200平方，厚度5公分。</t>
  </si>
  <si>
    <t>2023年伊川县吕店镇沟张村路面改造项目</t>
  </si>
  <si>
    <t>吕店镇沟张村</t>
  </si>
  <si>
    <t>路面病害处理，沥青混凝土改造，长度2.2公里，道路面积17400平方，厚度5公分。</t>
  </si>
  <si>
    <t>2023年伊川县彭婆镇南衙村路面改造项目</t>
  </si>
  <si>
    <t>彭婆镇南衙村</t>
  </si>
  <si>
    <t>路面病害处理，沥青混凝土改造，长度2.7公里，道路面积15100平方，厚度5公分。</t>
  </si>
  <si>
    <t>2023年伊川县江左镇石张庄村路面改造项目</t>
  </si>
  <si>
    <t>江左镇石张庄村</t>
  </si>
  <si>
    <t>路面病害处理，沥青混凝土改造，长度2.9公里，道路面积13500平方，厚度5公分。</t>
  </si>
  <si>
    <t>2023年伊川县半坡镇刘窑村路面改造项目</t>
  </si>
  <si>
    <t>半坡镇刘窑村</t>
  </si>
  <si>
    <t>路面病害处理，沥青混凝土改造，长度2.6公里，道路面积13100平方，厚度5公分。</t>
  </si>
  <si>
    <t>2023年伊川县高山镇谷瑶村等村垃圾中转站建设项目</t>
  </si>
  <si>
    <t>人居环境整治</t>
  </si>
  <si>
    <t>农村垃圾治理</t>
  </si>
  <si>
    <t>高山镇谷瑶村、高山镇金滹沱村、河滨街道窑底村、葛寨镇赵村、半坡镇李村、酒后镇寺沟村、高山镇湖南村、葛寨镇葛寨村</t>
  </si>
  <si>
    <t>伊巩固脱贫组〔2023〕13号</t>
  </si>
  <si>
    <t>垃圾处置站房屋一座，建筑面积124.64m2、建筑填方900m3；站外地坪12cm厚375m2；50m深水井一眼（含潜水泵1台、智能水表1块、PE110管210m、无塔供水器1台）；给排水系统：塑料管50m、1m3成品化粪池一座；强电系统：照明线390m、配电箱1台、照明灯具10套、开关4个、插座10个；外电部分：变压器1台、电力电缆500m；弱电部分：网线15m，接线盒5个；垃圾压缩设备1套</t>
  </si>
  <si>
    <t>提高垃圾转运、处理效率，改善5487户21950人居住环境</t>
  </si>
  <si>
    <t>改善5487户21950人生活环境</t>
  </si>
  <si>
    <t>伊巩固脱贫组〔2023〕61号</t>
  </si>
  <si>
    <t>2023年伊川县特色种植补贴项目</t>
  </si>
  <si>
    <t>伊巩固脱贫组〔2023〕16号</t>
  </si>
  <si>
    <t>对集中连片种植红薯、谷子、中药材等特色产业100亩以上的经营主体，进行种苗、机械、有机肥补贴，每亩补贴100元。</t>
  </si>
  <si>
    <t>通过特色种植补贴，调动群众种植积极性，脱贫户和监测户可通过务工、土地流转等形式增加收入</t>
  </si>
  <si>
    <t>通过规模化种植，可减少种植成本，增加抵抗风险的压力，并带动周围群众务工，增加农民收入。</t>
  </si>
  <si>
    <t>2023年伊川县高山镇坡头村二期污水管网建设项目</t>
  </si>
  <si>
    <t>农村污水治理</t>
  </si>
  <si>
    <t>高山镇坡头村</t>
  </si>
  <si>
    <t>伊巩固脱贫组〔2023〕10号</t>
  </si>
  <si>
    <t>县住建局</t>
  </si>
  <si>
    <t>铺设污水管网13691米1座100立方大三格</t>
  </si>
  <si>
    <t>改善1317户4687名群主人居环境，其中脱贫户72户190人、监测户5户17人</t>
  </si>
  <si>
    <t>提升4687名群众生产生活水平，增加群众幸福感</t>
  </si>
  <si>
    <t>2023年伊川县高山镇坡头寨村二期污水管网建设项目</t>
  </si>
  <si>
    <t>高山镇坡头寨村</t>
  </si>
  <si>
    <t>铺设污水管网4410米1座9立方大三格</t>
  </si>
  <si>
    <t>改善531户2626名群主人居环境，其中脱贫户55户197人、监测户4户7人</t>
  </si>
  <si>
    <t>提升2626名群众生产生活水平，增加群众幸福感</t>
  </si>
  <si>
    <t>2023年伊川县高山镇草场村二期污水管网建设项目</t>
  </si>
  <si>
    <t>高山镇草场村</t>
  </si>
  <si>
    <t>铺设污水管网5536米</t>
  </si>
  <si>
    <t>改善597户2800名群主人居环境，其中脱贫户27户80人、监测户3户14人</t>
  </si>
  <si>
    <t>提升2800名群众生产生活水平，增加群众幸福感</t>
  </si>
  <si>
    <t>2023年伊川县白元镇常峪堡村二期污水管网建设项目</t>
  </si>
  <si>
    <t>白元镇常峪堡村</t>
  </si>
  <si>
    <t>铺设污水管网9192米</t>
  </si>
  <si>
    <t>改善1210户4807名群主人居环境，其中脱贫户62户219人、监测户2户7人</t>
  </si>
  <si>
    <t>提升4807名群众生产生活水平，增加群众幸福感</t>
  </si>
  <si>
    <t>伊巩固脱贫组〔2023〕30号</t>
  </si>
  <si>
    <t>2023年伊川县平等乡宋店村污水管网建设项目</t>
  </si>
  <si>
    <t>平等乡宋店村</t>
  </si>
  <si>
    <t>铺设污水管网5200米1座40立方大三格</t>
  </si>
  <si>
    <t>改善885户3800名群主人居环境，其中脱贫户249户1241人、监测户11户47人</t>
  </si>
  <si>
    <t>提升3800名群众生产生活水平，增加群众幸福感</t>
  </si>
  <si>
    <t>2023年伊川县鸦岭镇康庄村二期污水管网建设项目</t>
  </si>
  <si>
    <t>鸦岭镇康庄村</t>
  </si>
  <si>
    <t>铺设污水管网6479米1座100立方大三格、1座50立方大三格、1座40立方大三格</t>
  </si>
  <si>
    <t>改善685户3047名群主人居环境，其中脱贫户141户592人、监测户7户30人</t>
  </si>
  <si>
    <t>提升3047名群众生产生活水平，增加群众幸福感</t>
  </si>
  <si>
    <t>2023年伊川县鸦岭镇于营村二期污水管网建设项目</t>
  </si>
  <si>
    <t>鸦岭镇于营村</t>
  </si>
  <si>
    <t>铺设污水管网1798米1座30立方大三格、1座20立方大三格</t>
  </si>
  <si>
    <t>改善350户1736名群主人居环境，其中脱贫户104户532人、监测户6户29人</t>
  </si>
  <si>
    <t>提升1736名群众生产生活水平，增加群众幸福感</t>
  </si>
  <si>
    <t>2023年伊川县鸦岭镇常川村二期污水管网建设项目</t>
  </si>
  <si>
    <t>鸦岭镇常川村</t>
  </si>
  <si>
    <t>铺设污水管网3600米1座50立方大三格、1座40立方大三格、1座25立方大三格</t>
  </si>
  <si>
    <t>改善610户3172名群主人居环境，其中脱贫户72户228人、监测户6户26人</t>
  </si>
  <si>
    <t>提升3172名群众生产生活水平，增加群众幸福感</t>
  </si>
  <si>
    <t>2023年伊川县鸦岭镇西窑村二期污水管网建设项目</t>
  </si>
  <si>
    <t>鸦岭镇西窑村</t>
  </si>
  <si>
    <t>铺设污水管网5000米2座25立方大三格、3座20立方大三格</t>
  </si>
  <si>
    <t>改善625户2673名群主人居环境，其中脱贫户36户174人、监测户7户24人</t>
  </si>
  <si>
    <t>提升2673名群众生产生活水平，增加群众幸福感</t>
  </si>
  <si>
    <t>2023年伊川县鸦岭镇老虎洼村二期污水管网建设项目</t>
  </si>
  <si>
    <t>鸦岭镇老虎洼村</t>
  </si>
  <si>
    <t>铺设污水管网2280米</t>
  </si>
  <si>
    <t>改善625户2674名群主人居环境，其中脱贫户21户107人、监测户3户10人</t>
  </si>
  <si>
    <t>提升2674名群众生产生活水平，增加群众幸福感</t>
  </si>
  <si>
    <t>2023年伊川县吕店镇王村污水管网建设项目</t>
  </si>
  <si>
    <t>吕店镇王村</t>
  </si>
  <si>
    <t>铺设污水管网5844米1座100立方大三格、1座40立方大三格</t>
  </si>
  <si>
    <t>改善224户1324名群主人居环境，其中脱贫户113户469人、监测户7户27人</t>
  </si>
  <si>
    <t>提升1324名群众生产生活水平，增加群众幸福感</t>
  </si>
  <si>
    <t>2023年伊川县江左镇温寨村污水管网建设项目</t>
  </si>
  <si>
    <t>江左镇温寨村</t>
  </si>
  <si>
    <t>铺设污水管网400米,建设大三格120立方</t>
  </si>
  <si>
    <t>改善200户929名群主人居环境，其中脱贫户50户234人、监测户2户6人</t>
  </si>
  <si>
    <t>提升929名群众生产生活水平，增加群众幸福感</t>
  </si>
  <si>
    <t>2023年伊川县葛寨镇后富山村污水管网建设项目</t>
  </si>
  <si>
    <t>葛寨镇后富山村</t>
  </si>
  <si>
    <t>铺设污水管网11513米1座150立方大三格、2座40立方大三格、1座25立方大三格</t>
  </si>
  <si>
    <t>改善567户2753名群主人居环境，其中脱贫户164户745人、监测户7户28人</t>
  </si>
  <si>
    <t>提升2753名群众生产生活水平，增加群众幸福感</t>
  </si>
  <si>
    <t>2023年伊川县半坡镇刘窑村污水管网建设项目</t>
  </si>
  <si>
    <t>半坡镇刘瑶村</t>
  </si>
  <si>
    <t>铺设污水管网2850米4座15立方大三格、1座75立方大三格</t>
  </si>
  <si>
    <t>改善120户517名群主人居环境，其中脱贫户6户23人、监测户3户11人</t>
  </si>
  <si>
    <t>提升517名群众生产生活水平，增加群众幸福感</t>
  </si>
  <si>
    <t>2023年伊川县江左镇晋庄村污水管网建设项目</t>
  </si>
  <si>
    <t>江左镇晋庄村</t>
  </si>
  <si>
    <t>铺设污水管网5180米1座120立方大三格、1座90立方大三格、1座30立方大三格、1座20立方大三格、1座15立方大三格</t>
  </si>
  <si>
    <t>改善580户2526名群主人居环境，其中脱贫户37户132人、监测户4户21人</t>
  </si>
  <si>
    <t>提升2526名群众生产生活水平，增加群众幸福感</t>
  </si>
  <si>
    <t>2023年伊川县城关街道脱贫人口及监测对象转移就业补贴项目</t>
  </si>
  <si>
    <t>务工补助</t>
  </si>
  <si>
    <t>交通补助</t>
  </si>
  <si>
    <t>城关街道办</t>
  </si>
  <si>
    <t>伊巩固脱贫组〔2023〕38号</t>
  </si>
  <si>
    <t>县人社局</t>
  </si>
  <si>
    <t>转移就业补贴82人,其中脱贫劳动力78人，监测对象4人。</t>
  </si>
  <si>
    <t>务工82人，人均年收入10000元以上</t>
  </si>
  <si>
    <t>覆盖脱贫户78户358人，监测对象4户17人，鼓励群众通过转移就业实现增收致富。</t>
  </si>
  <si>
    <t>2023年伊川县河滨街道脱贫人口及监测对象转移就业补贴项目</t>
  </si>
  <si>
    <t>河滨街道</t>
  </si>
  <si>
    <t>转移就业补贴88人,其中脱贫劳动力78人，监测对象10人。</t>
  </si>
  <si>
    <t>务工88人，人均年收入9000元以上。</t>
  </si>
  <si>
    <t>覆盖脱贫户78户313人，监测对象10户35人，鼓励群众通过转移就业实现增收致富。</t>
  </si>
  <si>
    <t>2023年伊川县鸦岭镇脱贫人口及监测对象转移就业补贴项目</t>
  </si>
  <si>
    <t>鸦岭镇</t>
  </si>
  <si>
    <t>转移就业补贴3196人,其中脱贫劳动力3085人，监测对象111人。</t>
  </si>
  <si>
    <t>务工3196人，人均年收入8000元</t>
  </si>
  <si>
    <t>覆盖脱贫户1629户3085人，监测对象111人，鼓励群众通过转移就业实现增收致富。</t>
  </si>
  <si>
    <t>2023年伊川县高山镇脱贫人口及监测对象转移就业补贴项目</t>
  </si>
  <si>
    <t>高山镇</t>
  </si>
  <si>
    <t>转移就业补贴580人,其中脱贫劳动力515人，监测对象65人。</t>
  </si>
  <si>
    <t>务工500人，人均年收入15000元</t>
  </si>
  <si>
    <t>覆盖脱贫户515户2296人，监测对象65户76人，鼓励群众通过转移就业实现增收致富。</t>
  </si>
  <si>
    <t>2023年伊川县平等乡脱贫人口及监测对象转移就业补贴项目</t>
  </si>
  <si>
    <t>转移就业补贴1750人,其中脱贫劳动力1665人，监测对象85人。</t>
  </si>
  <si>
    <t>脱贫户728户1665人，监测对象54户85人，脱贫户户内人均收入达到8000元以上，监测户个人务工收入达到省外务工32.55万1万元以上</t>
  </si>
  <si>
    <t>覆盖脱贫户728户1665人，监测对象54户85人，鼓励群众通过转移就业实现增收致富。</t>
  </si>
  <si>
    <t>2023年伊川县鸣皋镇脱贫人口及监测对象转移就业补贴项目</t>
  </si>
  <si>
    <t>转移就业脱贫劳动力717户，监测对象60户69人。</t>
  </si>
  <si>
    <t>脱贫户717户1125人，监测对象60户69人，脱贫户户内人均收入达到8000元以上，监测户个人务工收入达到1万元以上</t>
  </si>
  <si>
    <t>覆盖脱贫户717户1125人，监测对象60户69人，鼓励群众通过转移就业实现增收致富。</t>
  </si>
  <si>
    <t>2023年伊川县酒后镇脱贫人口及监测对象转移就业补贴项目</t>
  </si>
  <si>
    <t>酒后镇</t>
  </si>
  <si>
    <t>转移就业补贴1756人,其中脱贫劳动力1683人，监测对象43人。</t>
  </si>
  <si>
    <t>脱贫户915户1683人，监测对象31户43人，脱贫户户内人均收入达到8000元以上，监测户个人务工收入达到1万元以上</t>
  </si>
  <si>
    <t>覆盖脱贫户915户1683人，监测对象31户43人，鼓励群众通过转移就业实现增收致富。</t>
  </si>
  <si>
    <t>2023年伊川县葛寨镇脱贫人口及监测对象转移就业补贴项目</t>
  </si>
  <si>
    <t>葛寨镇</t>
  </si>
  <si>
    <t>对脱贫劳动力1313户2134人，监测对象54户78人外出务工就业进行一次性就业补贴。</t>
  </si>
  <si>
    <t>脱贫劳动力1313户2134人，监测对象54户78人外出务工人均年收入12000元以上。</t>
  </si>
  <si>
    <t>覆盖脱贫劳动力1313户2134人，监测对象54户78人，鼓励群众通过转移就业，实现增收致富。</t>
  </si>
  <si>
    <t>2023年伊川县白元镇脱贫人口及监测对象转移就业补贴项目</t>
  </si>
  <si>
    <t>白元镇</t>
  </si>
  <si>
    <t>转移就业补贴脱贫劳动力783户783人，监测对象40户61人。</t>
  </si>
  <si>
    <t>脱贫劳动力783户783人，监测对象40户61人，脱贫户户内人均收入达到8000元以上，监测户个人务工收入达到1万元以上</t>
  </si>
  <si>
    <t>覆盖脱贫劳动力783户783人，监测对象40户61人，鼓励群众通过转移就业实现增收致富。</t>
  </si>
  <si>
    <t>2023年伊川县白沙镇脱贫人口及监测对象转移就业补贴项目</t>
  </si>
  <si>
    <t>白沙镇</t>
  </si>
  <si>
    <t>转移就业脱贫劳动力1042户，监测对象135户195人。</t>
  </si>
  <si>
    <t>脱贫户1042户4531人，监测对象135户195人，脱贫户户内人均收入达到8000元以上，监测户个人务工收入达到1万元以上</t>
  </si>
  <si>
    <t>覆盖脱贫户1042户4531人，监测对象135户195人，鼓励群众通过转移就业实现增收致富。</t>
  </si>
  <si>
    <t>2023年伊川县水寨镇脱贫人口及监测对象转移就业补贴项目</t>
  </si>
  <si>
    <t>水寨镇</t>
  </si>
  <si>
    <t>转移就业脱贫劳动力95户，监测对象9户10人。</t>
  </si>
  <si>
    <t>务工脱贫户95户396人，监测对象9户41人，脱贫户户内人均收入达到8000元以上，监测户个人务工收入达到1万元以上</t>
  </si>
  <si>
    <t>覆盖脱贫户95户396人，监测对象9户41人，鼓励群众通过转移就业实现增收致富。</t>
  </si>
  <si>
    <t>2023年伊川县江左镇脱贫人口及监测对象转移就业补贴项目</t>
  </si>
  <si>
    <t>江左镇</t>
  </si>
  <si>
    <t>转移就业补贴1280人,其中脱贫劳动力1100户，监测对象80人。</t>
  </si>
  <si>
    <t>务工1280人，人均年收入12000元</t>
  </si>
  <si>
    <t>覆盖脱贫户1100户1200人，监测对象77户80人，鼓励群众通过转移就业实现增收致富。</t>
  </si>
  <si>
    <t>2023年伊川县吕店镇脱贫人口及监测对象转移就业补贴项目</t>
  </si>
  <si>
    <t>吕店镇</t>
  </si>
  <si>
    <t>转移就业脱贫劳动力1780户，监测对象62户97人</t>
  </si>
  <si>
    <t>脱贫户1780户5343人，监测对象62户97人，脱贫户户内人均收入达到8000元以上，监测户个人务工收入达到1万元以上</t>
  </si>
  <si>
    <t>覆盖脱贫户1780户5343人、监测对象62户97人，鼓励群众通过转移就业实现增收致富</t>
  </si>
  <si>
    <t>2023年伊川县半坡镇脱贫人口及监测对象转移就业补贴项目</t>
  </si>
  <si>
    <t>半坡镇</t>
  </si>
  <si>
    <t>转移就业补贴615人,其中脱贫劳动力587人，监测对象28人。</t>
  </si>
  <si>
    <t>务工615人，人均年收入10000元</t>
  </si>
  <si>
    <t>覆盖脱贫户341户587人，监测对象21户28人，鼓励群众通过转移就业实现增收致富。</t>
  </si>
  <si>
    <t>2023年伊川县彭婆镇脱贫人口及监测对象转移就业补贴项目</t>
  </si>
  <si>
    <t>彭婆镇</t>
  </si>
  <si>
    <t>转移就业补贴脱贫劳动力746户,监测对象43户47人</t>
  </si>
  <si>
    <t>脱贫户746户746人，监测对象43户47人，脱贫户户内人均收入达到8000元以上，监测户个人务工收入达到1万元以上</t>
  </si>
  <si>
    <t>覆盖脱贫户746人，监测对象43户47人,鼓励群众通过转移就业，实现增收致富</t>
  </si>
  <si>
    <t>2023年伊川县江左镇晋庄村饮水安全巩固提升工程</t>
  </si>
  <si>
    <t>农村供水保障设施</t>
  </si>
  <si>
    <t>伊巩固脱贫组〔2023〕19号</t>
  </si>
  <si>
    <t>县水利局</t>
  </si>
  <si>
    <t>PE110管子1120.5米、PE75管子1630米、PE50管子1958米、PE25管子6450米、阀门井19座，入户水表井108套。</t>
  </si>
  <si>
    <t>通过项目实施，改善2500名群众生产生活条件，其中脱贫户37户132人、监测户4户21人</t>
  </si>
  <si>
    <t>解决晋庄村2500余人吃水问题，改善群众生产生活条件。群众对项目实施效果非常满意。</t>
  </si>
  <si>
    <t>2023年伊川县鸦岭镇亓岭村饮水安全巩固提升工程</t>
  </si>
  <si>
    <t>铺设PE90管子2985米、PE63管子1020米、PE110管子580米、闸阀井20座、砼破拆及恢复4585米、20吨水罐一个及安装。</t>
  </si>
  <si>
    <t>通过项目实施，改善1294户5433名群众生产生活条件，其中脱贫户77户304人、监测户11户57人</t>
  </si>
  <si>
    <t>解决亓岭村1294户5433余人吃水问题，改善群众生产生活条件。群众对项目实施效果非常满意。</t>
  </si>
  <si>
    <t>伊巩固脱贫组〔2023〕44号</t>
  </si>
  <si>
    <t>2023年伊川县高山镇谷瑶村饮水安全巩固提升工程</t>
  </si>
  <si>
    <t>打井一眼320米，、低压线路600米、启动柜一台、电缆30米、200QJ20-351/20一台、电缆230米、井下钢管230米</t>
  </si>
  <si>
    <t>通过项目实施，改善363户1360名群众生产生活条件，其中脱贫户56户275人、监测户5户29人</t>
  </si>
  <si>
    <t>解决高山镇谷瑶村363户1360余人吃水问题，改善群众生产生活条件。群众对项目实施效果非常满意。</t>
  </si>
  <si>
    <t>2023年伊川县江左镇上王村饮水安全巩固提升工程</t>
  </si>
  <si>
    <t>江左镇上王村</t>
  </si>
  <si>
    <t>50立方蓄水池1座，铺设PE90管子295.5米、PE75管子577米、PE32管子851米、PE25管子400米，阀门井4座，入户80户。</t>
  </si>
  <si>
    <t>通过项目实施，改善300名群众生产生活条件，其中脱贫户27户268人、监测户6户22人</t>
  </si>
  <si>
    <t>解决上王村村300余人吃水问题，改善群众生产生活条件。群众对项目实施效果非常满意。</t>
  </si>
  <si>
    <t>伊巩固脱贫组〔2023〕27号</t>
  </si>
  <si>
    <t>2023年伊川县河滨街道办事处梁村沟社区饮水安全巩固提升工程</t>
  </si>
  <si>
    <t>梁村沟</t>
  </si>
  <si>
    <t>铺设pe63管网199米、PE50管网1393米、63*50直接1个、63三通6个、50三通5个、50弯头7个、50堵头9个</t>
  </si>
  <si>
    <t>通过项目实施，改善164名群众生产生活条件，其中脱贫户14户33人、监测户2户7人</t>
  </si>
  <si>
    <t>河滨街道办事处梁村沟社区164余人吃水问题，改善群众生产生活条件。群众对项目实施效果非常满意。</t>
  </si>
  <si>
    <t>伊巩固脱贫组〔2023〕24号</t>
  </si>
  <si>
    <t>2023年伊川县鸦岭镇下沟村饮水安全巩固提升工程</t>
  </si>
  <si>
    <t>下沟村</t>
  </si>
  <si>
    <t>170米井一眼，管理房一间、水泵及机电设备安装、20吨水罐一个、地埋电缆、PE管子500米、阀门井</t>
  </si>
  <si>
    <t>通过项目实施，改善326户1498余群众生产生活条件，其中脱贫户48户179人、监测户7户20人</t>
  </si>
  <si>
    <t>鸦岭镇下沟村326户1498余人吃水问题，改善群众生产生活条件。群众对项目实施效果非常满意。</t>
  </si>
  <si>
    <t>2023年伊川县鸦岭镇温庄村饮水安全巩固提升工程</t>
  </si>
  <si>
    <t>温庄村</t>
  </si>
  <si>
    <t>370米井一眼、管理房一间、水泵及机电设备安装、地埋电缆、PE管网500米、阀门井、20吨无塔供水器</t>
  </si>
  <si>
    <t>鸦岭镇温庄村202户851余群众生产生活条件，其中脱贫户99户437人、监测户11户29人</t>
  </si>
  <si>
    <t>鸦岭镇温庄村202户851余人吃水问题，改善群众生产生活条件。群众对项目实施效果非常满意</t>
  </si>
  <si>
    <t>2023年伊川县白元镇常峪堡村5G智慧辣椒种植项目</t>
  </si>
  <si>
    <t>产业服务支撑</t>
  </si>
  <si>
    <t>智慧农业</t>
  </si>
  <si>
    <t>白元镇常峪村</t>
  </si>
  <si>
    <t>新打机井2眼,配套设施2套，蓄水池2500立方，550亩土地平整，水肥一体化管网7500米，泵房2个，施肥机、水源过滤系统、15KW离心泵、变频柜及相应配套设施2套；电磁阀104个，阀门井20个，阀控器（含供电设施）、出水桩及配套设备52套等；地面管网4000米，滴灌带39万米；多功能气象站、视频监控、物联网虫情测报灯、太阳能孢子捕捉仪2套，太阳能杀虫灯、土壤墒情传感器20套等。</t>
  </si>
  <si>
    <t>产权归属白元镇常裕堡村，建成后辣椒亩收益增加1000元/年，村集体通过项目二次分红可实现100-500元/亩的效益，群众满意度100%</t>
  </si>
  <si>
    <t>带动农户865户3650人，其中脱贫户60户219人，为200余人就近就业提供岗位，增加村民收入6000元/人/年</t>
  </si>
  <si>
    <t>2023年伊川县白沙镇白沙村道路硬化及涵洞修建项目</t>
  </si>
  <si>
    <t>白沙镇白沙村</t>
  </si>
  <si>
    <t>新修水泥道路长需约600米，宽4.5米、厚0.2米，铺设水泥管道涵洞3处</t>
  </si>
  <si>
    <t>产权归属白沙镇白沙村，道路硬化后，方便周围7000余群众出行，群众满意度100%</t>
  </si>
  <si>
    <t>解决道路不畅问题，带动周边农户实现规模化种植，增加村民收入。</t>
  </si>
  <si>
    <t>2023年伊川县白沙村高效农田灌溉配套机井项目</t>
  </si>
  <si>
    <t>320米深水井2眼，机井配套设施2套，100立方蓄水池一座，变压器等配电设施，地埋管出水口等配套设施，井堡2座等。</t>
  </si>
  <si>
    <t>机井建成后，可使1000余旱地变成高效农田，解决灌溉问题，为走产业化之路打下坚实基础，每亩高效农田年净利润2000元以上，仅此一项年可创收200万元。</t>
  </si>
  <si>
    <t>带动农户950户7000人，其中脱贫户105户340人，为300余人就近就业提供岗位，增加村民收入6000元/人/年</t>
  </si>
  <si>
    <t>2023年伊川县白沙镇常岭村龙鼎产业道路硬化项目</t>
  </si>
  <si>
    <t>白沙镇常岭村</t>
  </si>
  <si>
    <t>破除砼路面1627㎡、挖运路槽土方797立方、挖淤泥抛石挤淤1014m3、回填土45390立方、铺设40厘米厚二灰土1074平方、铺设30厘米厚水泥稳定碎石1074平方、侧铺花岗岩道牙432米、混凝土边石260米、铺设彩色人行道透水砖825平方、砖砌挡土墙82.3立方、铺设直径500钢砼雨水管245米、直径400钢砼雨水管152米、砖砌粉直径1米雨水井14座、砌粉双篦雨水进水井17座、安装6米高太阳能路灯8座等。</t>
  </si>
  <si>
    <t>该项目建成后，改善1263户5063余名群众出行条件，为1000余名务工人员提供便利。</t>
  </si>
  <si>
    <t>通过项目实施，带动村内1000余名群众务工，其中贫困户监测户15户，每人每年增加收入1万余元。</t>
  </si>
  <si>
    <t>伊巩固脱贫组〔2023〕57号</t>
  </si>
  <si>
    <t>2023年伊川县鸦岭镇柿树洼村红薯种植配套设施项目</t>
  </si>
  <si>
    <t>鸦岭镇柿树洼村</t>
  </si>
  <si>
    <t>新建机井3眼，100kva杆上变压器2台，150kva杆上变压器1台，100m3蓄水池3座，PE地埋灌溉主管道等配套设施等。</t>
  </si>
  <si>
    <t>产权归属镇集体经济合作联社，建成后年每亩产出优质红薯3000斤以上，亩均收益5000元。群众满意度100%。</t>
  </si>
  <si>
    <t>通过实施项目，可带动村集体增收，带动农户80户390人增收，40余人就近务工，通过土地流转、提供就业岗位等方式增加村民收入3000元/人/年。</t>
  </si>
  <si>
    <t>2023年伊川县鸦岭镇岭上硒薯产业园配套加工设施项目</t>
  </si>
  <si>
    <t>杜沟村</t>
  </si>
  <si>
    <t>在富硒功能农业产业园打造冰烤薯和薯泥生产车间，建设红薯热风烤炉、脱皮清洗机、红薯打泥机、杀菌锅、包装机等配套设施等。</t>
  </si>
  <si>
    <t>产权归属镇集体经济合作联社，集体经济年收益不低于6%，年生产加工烟薯25红薯3万吨。群众满意度100%。</t>
  </si>
  <si>
    <t>通过实施项目，可带动村集体增收，带动农户110户590人增收，40余人就近务工，通过土地流转、提供就业岗位等方式增加村民收入3000元/人/年。</t>
  </si>
  <si>
    <t>2023年伊川县酒后镇便民桥引线修复项目</t>
  </si>
  <si>
    <t>酒后镇吕寨村、老庄村、寺沟村</t>
  </si>
  <si>
    <t>伊巩固脱贫组〔2023〕15号</t>
  </si>
  <si>
    <t>新建桥梁引线及桥墩护砌等</t>
  </si>
  <si>
    <t>产权归属酒后镇吕寨村村集体，建成后可改善全体村民生产生活条件</t>
  </si>
  <si>
    <t>通过项目实施改善群众出行</t>
  </si>
  <si>
    <t>2023年伊川县酒后镇老庄村洛南果蔬交易中心项目</t>
  </si>
  <si>
    <t>市场建设和农村物流</t>
  </si>
  <si>
    <t>酒后镇吕寨村</t>
  </si>
  <si>
    <t>建设钢构棚2000平方米，配套水电路等设施</t>
  </si>
  <si>
    <t>产权归属酒后镇老庄村，村年收益6%，建成后可服务周边乡镇水果、蔬菜种植企业、大户，极大方便果蔬交易，年交易量800万斤，交易值1000万元，群众满意度100%。</t>
  </si>
  <si>
    <t>通过务工方式带动300余人，提供就业岗位100余个，户均年增收10000元以上。</t>
  </si>
  <si>
    <t>2023年伊川县鸣皋镇东叶寨村优质蔬菜种植基地项目</t>
  </si>
  <si>
    <t>鸣皋镇东叶寨村</t>
  </si>
  <si>
    <t>优质种植蔬菜基地配套设备，新打井2眼，地埋管及相关配套设施，硬化道路长745米，宽3米。</t>
  </si>
  <si>
    <t>产权归属鸣皋镇东叶寨村，建成后亩均收益8000元/年，村集体可增收4万元。群众满意度100%。</t>
  </si>
  <si>
    <t>带动农户160户620人通过土地流转、提供就业岗位等方式增加村民收入3000元/人/年</t>
  </si>
  <si>
    <t>2023年伊川县鸣皋镇干河村特色种植项目</t>
  </si>
  <si>
    <t>鸣皋镇干河村</t>
  </si>
  <si>
    <t>特色种植项目基地配套设备，打井3眼，变压器及相关配套设施</t>
  </si>
  <si>
    <t>产权归属鸣皋镇干河村，建成后亩均收益4000元/年，村集体可增收5万元，群众满意度100%。</t>
  </si>
  <si>
    <t>通过实施项目，可带动村集体增收，带动干河村600户2660人增收，通过土地流转、提供就业岗位等方式增加村民收入2000元/人/年</t>
  </si>
  <si>
    <t>2023年伊川县鸦岭镇槐树洼村龙凤山百果园配套设施项目</t>
  </si>
  <si>
    <t>鸦岭镇
槐树洼村</t>
  </si>
  <si>
    <t>农业农村局</t>
  </si>
  <si>
    <t>打井1眼270米、启动柜、水泵配套、防水电缆、PE管2086米、排气井、排泥井、取水栓含阀门、阀门井含蝶阀、20t无塔供水器、管理房14平方米、地埋电线等配套设施。</t>
  </si>
  <si>
    <t>产权归属鸦岭镇槐树洼村，可为周边150亩田地提供水源。</t>
  </si>
  <si>
    <t>带动40余人就近务工，每人年收入24000元。</t>
  </si>
  <si>
    <t>2023年伊川县水寨镇银张村林果产业园道路配套项目</t>
  </si>
  <si>
    <t>水寨镇银张村</t>
  </si>
  <si>
    <t>硬化宽5.5m长1706米的道路，修复渠道70米，修筑C25混凝土挡墙150米</t>
  </si>
  <si>
    <t>产权归属水寨镇银张村，可为400余人提供出行、生产便利。</t>
  </si>
  <si>
    <t>项目实施后，可以为银张村脱贫户和监测户提供就业岗位20余个，每人每月增加收入2000元。村集体经济收入用于巩固脱贫攻坚和乡村振兴，为“三类人群”提供公益性岗位。</t>
  </si>
  <si>
    <t>2023年伊川县鸣皋镇杨海山村等村烟草电烤房建设项目</t>
  </si>
  <si>
    <t>加工业</t>
  </si>
  <si>
    <t>鸣皋镇杨海山村、孙村、贾村、孟村4个村</t>
  </si>
  <si>
    <t>伊巩固脱贫组〔2023〕22号</t>
  </si>
  <si>
    <t>新建烟叶烤房30个，配套变压器6个及相应线路，烘干设备5套，围墙120米，硬化地坪225平方等。</t>
  </si>
  <si>
    <t>通过项目实施，流转土地2000亩。项目建成后，通过务工等方式可为80余人就近就业提供岗位，其中脱贫户和监测户20余人，每人每年增加收入3000元以上。</t>
  </si>
  <si>
    <t>项目建成后，产权归村集体经济合作社所有。通过出租烟草烤房，每个烤房500元/年，村集体每年增收3.5万元。同时通过土地流转、烟叶税收返还等增收2万元至15万元。通过务工等方式带动群众年增收3000元以上。群众满意度100%。</t>
  </si>
  <si>
    <t>2023年伊川县高山镇高山村丹参加工基地项目</t>
  </si>
  <si>
    <t>加工流通项目</t>
  </si>
  <si>
    <t>伊巩固脱贫组〔2023〕20号</t>
  </si>
  <si>
    <t>建设丹参烘干加工项目，1080㎡高准厂房1座,电烤房15个，配套400KVA变压器2台及配电柜2台。</t>
  </si>
  <si>
    <t>为100余人就近就业提供岗位，增加村民收入5000元/人/年</t>
  </si>
  <si>
    <t>项目建成后，产权归属高山镇高山村集体经济合作社所有，村集体经济每年收益22.2万元，农民务工收入增加5000元/年，受益群众非常满意。</t>
  </si>
  <si>
    <t>2023年伊川县彭婆镇郭洼村粉条加工项目</t>
  </si>
  <si>
    <t>彭婆镇郭洼村</t>
  </si>
  <si>
    <t>新建自动化粉条加工生产线一条，新建720平方米钢构车间一栋，购置蒸汽发生器一套，蒸汽房40平方，水处理、消防、分拣、封装等设施。</t>
  </si>
  <si>
    <t>项目建成后产权归郭洼村集体所有，带动群众30户参与，其中脱贫户和监测对象10户，年产粉条20万斤，村集体每斤粉条收取加工费1元，每年预计收益20万元，农户每斤粉条利润3元，户均年收益2万元，另外带动脱贫户和监测对象10户10人务工，人均年增收16000元，带动村级集体和群众经济收入,改善村内生态环境,脱贫群众对项目实施效果非常满意。</t>
  </si>
  <si>
    <t>项目建成后可带动群众30户参与统一的加工销售，其中脱贫户和监测对象10户，年产粉条20万斤，村集体每斤粉条收取加工费1元，每年预计收益20万元，农户每斤粉条利润3元，户均年收益2万元，另外带动脱贫户和监测对象10户10人务工，人均年增收16000元</t>
  </si>
  <si>
    <t>2023年伊川县江左镇耿村等村烟薯轮作项目</t>
  </si>
  <si>
    <t>江左镇耿村、魏村、王瑶等村</t>
  </si>
  <si>
    <t>新建炕房40座，地面硬化8000平方，厕所1座，1台2000kv变压器等。</t>
  </si>
  <si>
    <t>流转土地800亩种植烟叶，每亩地可增收1000至2000元。带动耿村、魏村、王瑶等村脱贫户20户，一般农户50户参与烟叶生产活动。增加30个公益性岗位，带动有劳动能力的脱贫户参与合作社务工增加收入。</t>
  </si>
  <si>
    <t>产权归属江左镇耿村集体经济合作社，集体经济合作社每年收入15万元。流转土地800亩种植烟叶，每亩地可增收1000至2000元。带动耿村、魏村、王瑶等村脱贫户20户，一般农户50户参与烟叶生产活动。增加30个公益性岗位，带动有劳动能力的脱贫户参与合作社务工增加收入。群众满意度100%。</t>
  </si>
  <si>
    <t>2023年伊川县半坡镇段庄村特色种植配套设施项目</t>
  </si>
  <si>
    <t>半坡镇段庄村</t>
  </si>
  <si>
    <t>100立方储水罐2个、管网、400立方冷库等配套设施。</t>
  </si>
  <si>
    <t>项目实施将带动50户脱贫户及一般农户50户增加收入，户均月增收3000左右。</t>
  </si>
  <si>
    <t>通过项目实施，改善群众天气干旱时灌溉条件。</t>
  </si>
  <si>
    <t>2023年伊川县半坡镇小郭沟村通村道路硬化项目</t>
  </si>
  <si>
    <t>基础配套</t>
  </si>
  <si>
    <t>半坡镇小郭沟村</t>
  </si>
  <si>
    <t>硬化道路长约785米宽4.5米，厚度18公分。</t>
  </si>
  <si>
    <t>改善173户713人生产生活条件，其中脱贫户9户35人、监测户3户12人。</t>
  </si>
  <si>
    <t>通过项目实施，提高173户713人生产生活条件。</t>
  </si>
  <si>
    <t>2023年伊川县葛寨镇吉章村产业灌溉项目</t>
  </si>
  <si>
    <t>葛寨镇吉章村</t>
  </si>
  <si>
    <t>修复40cm*50cm引水灌溉渠道1170米。</t>
  </si>
  <si>
    <t>通过实施项目，可为下章屯村及鸣皋镇红薯种植提供幼苗，通过提供就业岗位等方式，可带动20人就业，增加村民收入3000元/人/年。</t>
  </si>
  <si>
    <t>产权归属下章屯村股份经济合作社所有，每年可育苗100万株，为200亩地红薯种植提供幼苗，年营收200万元，村集体通过出出租大棚年收益3000元，受益群众非常满意。</t>
  </si>
  <si>
    <t>2023年伊川县葛寨镇南坪村产业灌溉项目</t>
  </si>
  <si>
    <t>葛寨镇南坪村</t>
  </si>
  <si>
    <t>机房维修31.8平方米，铺设PEΦ450引流管500米，PEΦ160管道2600米，新建水池9立方米，水泵1个及相关配套设施。</t>
  </si>
  <si>
    <t>产权归属村集体经济合作社，项目实施可提高700亩辣椒、红薯种植产量1.4万斤，亩均增收200元，受益群众对项目实施效果非常满意。</t>
  </si>
  <si>
    <t>吸纳本地群众务工50余人（其中脱贫人口20人）务工，通过务工可达到每人年增收3000元以上</t>
  </si>
  <si>
    <t>2023年伊川县肉牛扩群增量项目</t>
  </si>
  <si>
    <t>伊巩固脱贫组〔2023〕34号</t>
  </si>
  <si>
    <t>1、对能繁母牛进行补贴。补助对象为全县所有能繁母牛（基础母牛+后备母牛），补助养殖场户1500户，补助基础母牛1.8万头，按每头每年不超过1000元的准进行补助，计1800万元。2、对新建规模肉牛栏位进行补贴。补助对象为2023年1月1日—11月30日新建肉牛准化畜位200个以上的养殖场，共补助栏位2000个，按照每个畜位不超过1000元的准给予补贴，使用资金200万元。</t>
  </si>
  <si>
    <t>补贴能繁母牛14000头，补贴育肥公牛5000头以上，新建或改造肉牛栏位1000个以上。</t>
  </si>
  <si>
    <t>促进肉牛产业发展，增加养殖户经济效益</t>
  </si>
  <si>
    <t>2023年伊川县鸦岭镇柿树洼村等六个村肉牛产业集体经济发展项目</t>
  </si>
  <si>
    <t>伊巩固脱贫组〔2023〕41号</t>
  </si>
  <si>
    <t>鸦岭镇柿树洼村、亓岭村、于营村、常川村、下沟村、楼子头村等六个村每村投入50万元和伊川县乡村振兴发展有限责任公司合作，用于肉牛产业发展项目建设。</t>
  </si>
  <si>
    <t>通过肉牛养殖、饲草收贮、务工就业等形式，带动60户脱贫户增收，促进全镇肉牛产业发展。</t>
  </si>
  <si>
    <t>项目建成后，按照每村50万元，产权归鸦岭镇柿树洼村、亓岭村、于营村、常川村、下沟村、楼子头村等六个村集体所有，通过肉牛销售、饲草收贮等形式，带动脱贫人口和村集体增加收入。</t>
  </si>
  <si>
    <t>2023年伊川县白沙镇陈村道路硬化项目</t>
  </si>
  <si>
    <t>白沙镇陈村</t>
  </si>
  <si>
    <t>新修水泥道路长需约800米，宽4米、厚0.2米等。</t>
  </si>
  <si>
    <t>通过道路硬化项目的实施，为农业进一步发展提供了有力保障。同时，也为周边4000余群众出行提供了方便，加快生产、生活和经济的流通，用于改善农村人居环境、促进群众共同富裕。</t>
  </si>
  <si>
    <t>通过项目实施，为农业进一步发展提供了有力保障，带动村民850户3700余人，其中脱贫户29户94人，该项目可持续为村民提供就业岗位，为80余人就近就业提供岗位，增加村民收入3000元/人/年。</t>
  </si>
  <si>
    <t>2023年伊川县白沙镇炉坪村产业发展道路硬化项目</t>
  </si>
  <si>
    <t>其他</t>
  </si>
  <si>
    <t>白沙镇炉坪村</t>
  </si>
  <si>
    <t>新修水泥道路长需约960米，宽4.5米、厚0.2米，铺设水泥管道涵洞2处，等。</t>
  </si>
  <si>
    <t>通过该项目实施，使扶贫车间物资的进出方便、快捷。也为周边3500余群众出行提供了方便，改善农村人居环境，促进群众共同富裕。</t>
  </si>
  <si>
    <t>带动村民780户3200余人，其中脱贫户23户72人，该项目可持续为村民提供就业100余人就近就业提供岗位，增加村民收入4000元/人/年。</t>
  </si>
  <si>
    <t>2023年伊川县吕店镇周沟村牡丹产业园产业路拓宽项目</t>
  </si>
  <si>
    <t>吕店镇周沟村</t>
  </si>
  <si>
    <t>长2.1公里水泥路面加宽1.5米，厚18cm路面混凝土和20cm级配碎石等。</t>
  </si>
  <si>
    <t>提高牡丹、丝瓜络、小米等本地特产的知名度及市场占有率。就近增加就业岗位200余个，通过务工等年人均收入增加500元以上，其中脱贫户及监测户35人。</t>
  </si>
  <si>
    <t>产权归属吕店镇周沟村。进一步提高牡丹、丝瓜络、小米等本地特产的知名度及市场占有率。就近增加就业岗位200余个，通过务工等年人均收入增加500元以上，其中脱贫户及监测户35人。群众满意度100%。</t>
  </si>
  <si>
    <t>伊巩固脱贫组〔2023〕66号</t>
  </si>
  <si>
    <t>2023年伊川县吕店镇周沟村牡丹产业园水利灌溉项目</t>
  </si>
  <si>
    <t>水利灌溉设施：机井1眼180米，20吨无塔供水器1个，15方水泵1个，400KVA变压器1个，高压线、低压电线5公里左右；管槽开挖铺设灌溉管网3公里左右，无塔供水器启动柜1个，9个低压分接箱等。</t>
  </si>
  <si>
    <t>可提高牡丹及丝瓜络、小米等本地特产的知名度及市场占有率。预计增加村集体经济收入3万元；增加就业岗位200余个，通过务工等年人均收入增加500元以上，其中脱贫户及监测户35人</t>
  </si>
  <si>
    <t>产权归属吕店镇周沟村。项目建成后预计增加村集体经济收入3万元；就近增加就业岗位200余个，通过务工等年人均收入增加500元以上，其中脱贫户及监测户35人。群众满意度100%。</t>
  </si>
  <si>
    <t>2023年伊川县吕店镇周沟村乡村旅游项目</t>
  </si>
  <si>
    <t>休闲农业与乡村旅游</t>
  </si>
  <si>
    <t>伊巩固脱贫组〔2023〕52号</t>
  </si>
  <si>
    <t>文广旅局</t>
  </si>
  <si>
    <t>新建电商展销基地1个共计100平方（含配套展销设备）,农产品分拣晾晒平台1个共计50平方；乡村美食广场1个共计2000平方。</t>
  </si>
  <si>
    <t>可促进当地新增加就业岗位30个左右，其中脱贫户及监测10人，户人均年增加工资性收入6000元。</t>
  </si>
  <si>
    <t>项目实施后，产权归属吕店镇周沟村，可增加就业岗位30个左右，人均年增加工资性收入6000元，村集体每年可收益不低于财政实际投入资金的6%。</t>
  </si>
  <si>
    <t>伊巩固脱贫组〔2023〕70号</t>
  </si>
  <si>
    <t>2023年伊川县鸦岭镇老虎洼村饮水安全巩固提升工程</t>
  </si>
  <si>
    <t>水利局</t>
  </si>
  <si>
    <t>300米井一眼，水泵及机电设备安装，管理房一间，地埋电缆、20吨无塔供水器、PE管网500米、阀门井</t>
  </si>
  <si>
    <t>鸦岭镇老虎洼村386户1717余群众生产生活条件，其中脱贫户21户107人、监测户3户10人</t>
  </si>
  <si>
    <t>鸦岭镇老虎洼村386户1717余人吃水问题，改善群众生产生活条件。群众对项目实施效果非常满意。</t>
  </si>
  <si>
    <t>2023年伊川县鸦岭镇梁刘村饮水安全巩固提升工程</t>
  </si>
  <si>
    <t>鸦岭镇梁刘村</t>
  </si>
  <si>
    <t>200米井一眼，水泵及机电设备安装、40吨无塔供水器、PE管子50米、1阀门井</t>
  </si>
  <si>
    <t>通过项目实施，改善456户1957余群众生产生活条件，其中脱贫户17户58人、监测户3户14人</t>
  </si>
  <si>
    <t>鸦岭镇鸦岭镇梁刘村456户1957余人吃水问题，改善群众生产生活条件。群众对项目实施效果非常满意。</t>
  </si>
  <si>
    <t>2023年伊川县吕店镇梁沟村兵马沟自然村饮水安全巩固提升工程</t>
  </si>
  <si>
    <t>吕店镇梁沟村兵马沟自然村</t>
  </si>
  <si>
    <t>PE90管子1200米、50方蓄水池两座</t>
  </si>
  <si>
    <t>通过项目实施，改善500余群众生产生活条件，其中脱贫户36户127人、监测户4户13人</t>
  </si>
  <si>
    <t>吕店镇梁沟村兵马沟自然村500余人吃水问题，改善群众生产生活条件。群众对项目实施效果非常满意。</t>
  </si>
  <si>
    <t>2023年伊川县鸦岭镇常川村8、9组饮水安全巩固提升工程</t>
  </si>
  <si>
    <t>鸦岭镇镇常川村</t>
  </si>
  <si>
    <t>新建阀门井1座，铺设PE管网2000米，入户100户</t>
  </si>
  <si>
    <t>通过项目实施，改善100户450名群众生产生活条件，其中脱贫户72户228人、监测户6户26人</t>
  </si>
  <si>
    <t>解决常川村8、9组450余人吃水问题，改善群众生产生活条件。群众对项目实施效果非常满意。</t>
  </si>
  <si>
    <t>2023年伊川县鸦岭镇刘沟村红薯育苗基地项目</t>
  </si>
  <si>
    <t>产业发展</t>
  </si>
  <si>
    <t>鸦岭镇刘沟村</t>
  </si>
  <si>
    <t>600平方米育苗大棚5座、800平方米育苗大棚5座、灌溉管网、围网等配套设施。</t>
  </si>
  <si>
    <t>通过实施项目，可带动村集体增收，带动脱贫户18户61人增收，25余人就近务工，通过土地流转、提供就业岗位等方式增加村民收入3000元/人/年。</t>
  </si>
  <si>
    <t>产权归属镇集体经济合作联社，集体经济年收益不低于6%，年产出优质红薯薯苗350万棵，亩均收益5000元以上。群众满意度100%。</t>
  </si>
  <si>
    <t>2023年伊川县鸦岭镇卢村花椒加工生产线项目</t>
  </si>
  <si>
    <t>鸦岭镇卢村</t>
  </si>
  <si>
    <t>改建花椒烘干筛选车间1座，购置5000斤空气能烘干机4台、小型烘干机20台、脱籽机2台、筛椒机3台、色选机1台、电力配套等设施。</t>
  </si>
  <si>
    <t>通过实施项目，可带动村集体增收，带动农户221人增收，15余人就近务工，通过土地流转、提供就业岗位等方式增加村民收入3000元/人/年。</t>
  </si>
  <si>
    <t>产权归属镇集体经济合作联社，集体经济年收益不低于6%，加工销售花椒300吨。群众满意度100%。</t>
  </si>
  <si>
    <t>2023年伊川县鸣皋镇下章屯村红薯育苗基地建设项目</t>
  </si>
  <si>
    <t>科技服务</t>
  </si>
  <si>
    <t>建设围栏260米，阳光大棚6个。</t>
  </si>
  <si>
    <t>2023年伊川县半坡镇孙村种植基地配套设施建设项目</t>
  </si>
  <si>
    <t>半坡镇孙村</t>
  </si>
  <si>
    <t>购买中药材电加热烘干房4个，空气能热泵烘干房2个，变压器及配套设施。</t>
  </si>
  <si>
    <t>通过项目实施，带动20名群众，其中3户脱贫监测户年收入增加2000元。</t>
  </si>
  <si>
    <t>产权归属村集体经济合作社，村集体增收2万元。通过务工带动群众每年增收2000元，受益群众对项目实施效果非常满意。</t>
  </si>
  <si>
    <t>2023年伊川县平等乡马回村西干渠修复工程项目</t>
  </si>
  <si>
    <t>平等乡马回村、上元村</t>
  </si>
  <si>
    <t>①干渠拆除重建270米。②马回村支渠建设25m。③拆除重建生产桥一座。④新建节制退水闸1座。⑤斗槽修复1座。⑥退水渠修复1处。⑦拆除新建斗门桥21座。</t>
  </si>
  <si>
    <t>通过项目实施，改善2500余户群众灌溉条件，为沿渠2个村发展农业产业规模化种植提供水源保障。促进脱贫户18户、监测户30户200余人在农业生产方面亩均增收500余元。</t>
  </si>
  <si>
    <t>产权归属伊川县水利局所有。实现节水灌溉2000亩，改善沿渠2个村、15000余人农业生产生活条件，每亩可增收500余元。群众满意度100%。</t>
  </si>
  <si>
    <t>2023年伊川县河滨街道周岭社区烟薯轮作配套项目</t>
  </si>
  <si>
    <t>河滨街道周岭社区</t>
  </si>
  <si>
    <t>硬化宽4米、厚18公分厚C25商砼的生产路1500米；砌石水坝429立方米；修建蓄水池650立方米，池壁25公分厚；清理河床4000平方米，深度2米；集水池、水泵、电缆4*5、200米、直埋5000米供水PE管等。</t>
  </si>
  <si>
    <t>带动31户以上脱贫户、监测户、弱劳动力等在烟叶栽植、病虫害防治、收获、运输、烘烤加工等环节到地务工，人日均工资60元，人均年劳动收入3000元以上。</t>
  </si>
  <si>
    <t>项目建成后产权归属周岭社区所有。村集体通过土地流转、烟叶税收返还等年增收6万元以上。流转土地400亩种植烟叶，每亩地可增收1000至2000元。带动周岭社区贫困户31户、一般农户40户参与烟叶生产活动，年人均增收3000元以上。群众满意度100%。</t>
  </si>
  <si>
    <t>2023年伊川县葛寨镇田良科技农业现代化示范园项目</t>
  </si>
  <si>
    <t>葛寨镇沙园村、黄兑村、赵村</t>
  </si>
  <si>
    <t>1.新打深机井1眼，200QJ20-175潜水泵1台等配套设施；2.新建7000m3蓄水池1座，增压泵站1座；3.修建4m宽混凝土生产道路3200m；4.安装S13-M-200KVA变压器1台，架设10KV高压线路1100m，380V低压线路1330m等。</t>
  </si>
  <si>
    <t>带动土地流转1000亩，村集体预计增收10万元，产权归属葛寨镇沙园、黄兑、赵村，建成后农田亩收益增加300元/年通过项目实施带动脱贫户、监测户84户。</t>
  </si>
  <si>
    <t>项目建成后产权归属葛寨镇沙园、黄兑、赵村，为100余人就近就业提供岗位，建设1000亩冬小麦52个优良品种选育示范区，增加村民收入600元/人/年。群众满意度100%。</t>
  </si>
  <si>
    <t>2023年伊川县吕店镇周沟村牡丹产业园新建产业路项目</t>
  </si>
  <si>
    <t>新建砂石路长1846米，宽2.7米，路面厚20cm碎石，护坡125米等。</t>
  </si>
  <si>
    <t>2023年伊川县吕店镇核心区谷子产业园信息化建设项目</t>
  </si>
  <si>
    <t>吕店镇吕店村</t>
  </si>
  <si>
    <t>信息化建设：产业园控制中心提升项目，涉及信息平台建设及多媒体信息化建设。产业园供电供水配套建设：1.打井一眼200米，实施井配套无塔供水器建设。2.完成电力配套建设，1250KVA/10/0.4KV变压器及配套设施。</t>
  </si>
  <si>
    <t>通过项目实施，改善700户群众灌溉条件，亩均增收700元。其中脱贫户、监测户30户145人。</t>
  </si>
  <si>
    <t>产权归属吕店村集体经济合作社所有。通过对核心区产业园信息化建设，可满足1500亩农田智慧灌溉，亩均增收700元，改善农业生产生活条件。群众对项目实施满意度100%。</t>
  </si>
  <si>
    <t>2023年伊川县城关街道驻村第一书记帮扶帮扶工作经费</t>
  </si>
  <si>
    <t>管理费</t>
  </si>
  <si>
    <t>伊巩固脱贫组〔2023〕17号</t>
  </si>
  <si>
    <t>县乡村振兴局</t>
  </si>
  <si>
    <t>按照脱贫村每村1.5万元，一般村每村1万元，为驻村第一书记开展帮扶工作提供经费</t>
  </si>
  <si>
    <t>支持驻村第一书记及工作队员开展各项巩固拓展脱贫攻坚成果同乡村振兴有效衔接工作</t>
  </si>
  <si>
    <t>2023年伊川县河滨街道驻村第一书记帮扶帮扶工作经费</t>
  </si>
  <si>
    <t>2023年伊川县鸦岭镇驻村第一书记帮扶帮扶工作经费</t>
  </si>
  <si>
    <t>2023年伊川县高山镇驻村第一书记帮扶帮扶工作经费</t>
  </si>
  <si>
    <t>2023年伊川县平等乡驻村第一书记帮扶帮扶工作经费</t>
  </si>
  <si>
    <t>2023年伊川县鸣皋镇驻村第一书记帮扶帮扶工作经费</t>
  </si>
  <si>
    <t>2023年伊川县酒后镇驻村第一书记帮扶帮扶工作经费</t>
  </si>
  <si>
    <t>2023年伊川县葛寨镇驻村第一书记帮扶帮扶工作经费</t>
  </si>
  <si>
    <t>2023年伊川县白元镇驻村第一书记帮扶帮扶工作经费</t>
  </si>
  <si>
    <t>2023年伊川县水寨镇驻村第一书记帮扶帮扶工作经费</t>
  </si>
  <si>
    <t>2023年伊川县白沙镇驻村第一书记帮扶帮扶工作经费</t>
  </si>
  <si>
    <t>2023年伊川县半坡镇驻村第一书记帮扶帮扶工作经费</t>
  </si>
  <si>
    <t>2023年伊川县江左镇驻村第一书记帮扶帮扶工作经费</t>
  </si>
  <si>
    <t>2023年伊川县吕店镇驻村第一书记帮扶帮扶工作经费</t>
  </si>
  <si>
    <t>2023年伊川县彭婆镇驻村第一书记帮扶帮扶工作经费</t>
  </si>
  <si>
    <t>2023年伊川县半坡镇刘窑村供水管网建设项目</t>
  </si>
  <si>
    <t>伊巩固脱贫组〔2023〕35号</t>
  </si>
  <si>
    <t>铺设供水管网3179米及其附属配套设施</t>
  </si>
  <si>
    <t>通过项目实施，改善173户703名群众生产生活条件，群众对项目实施效果满意。</t>
  </si>
  <si>
    <t>改善173户703名群众生产生活条件，群众对项目实施效果满意。</t>
  </si>
  <si>
    <t>2023年伊川县平等乡四合头村集体经济秸秆综合利用项目</t>
  </si>
  <si>
    <t>平等乡四合头村</t>
  </si>
  <si>
    <t>①购置轮盘式秸秆粉碎机一台、购置秸秆打捆机一台、称重地磅2台、传送带一套。②安装200kv变压器一台及配套输电线路。③场地道路水稳层铺设600平方米。</t>
  </si>
  <si>
    <t>通过项目实施，村集体经济收入用于基础设施建设及困难群众救助，组织20名以上贫困户就近参与秸秆清运回收，年人均增收3000元以上。</t>
  </si>
  <si>
    <t>项目建成后产权归属四合头村，村集体年增收5万元以上，组织20户以上贫困户通过秸秆清运回收，每吨100元收益，年均增收3000元以上，同时为养殖场提供优质饲料源，减少秸秆焚烧造成的环境污染，群众满意度100%，巩固脱贫成效。</t>
  </si>
  <si>
    <t>2023年伊川县鸦岭镇南姚沟村路面改造项目</t>
  </si>
  <si>
    <t>南姚沟村</t>
  </si>
  <si>
    <t>硬化水泥混凝土道路长度800米，宽5米，厚度18厘米。</t>
  </si>
  <si>
    <t>通过项目实施，改善南姚沟村220户820人出行条件。</t>
  </si>
  <si>
    <t>项目改善南姚沟村220户820人出行条件。</t>
  </si>
  <si>
    <t>2023年伊川县酒后镇老庄村道路提升项目</t>
  </si>
  <si>
    <t>老庄村</t>
  </si>
  <si>
    <t>村内铺设沥青混凝土路面715米，其中长460米、宽4.5米，长255米、宽4米</t>
  </si>
  <si>
    <t>通过项目实施，改善老庄村412户1920名群众出行条件。</t>
  </si>
  <si>
    <t>项目改善老庄村412户1920名群众出行条件。</t>
  </si>
  <si>
    <t>2023年伊川县彭婆镇西牛庄村省派第一书记废旧物资回收加工项目</t>
  </si>
  <si>
    <t>西牛庄村</t>
  </si>
  <si>
    <t>县商务局</t>
  </si>
  <si>
    <t>购买加工设备龙门剪630TS-1000吨1台</t>
  </si>
  <si>
    <t>项目实施可开发就业岗位20-30个，带动脱贫户直接就业和间接就业150人，年收入增加5万元。</t>
  </si>
  <si>
    <t>项目实施后，产权归西牛庄村集体，村集体收入不低于3万元。</t>
  </si>
  <si>
    <t>2023年伊川县彭婆镇东高屯村道路提升项目</t>
  </si>
  <si>
    <t>彭婆镇东高屯</t>
  </si>
  <si>
    <t>村内铺设沥青混凝土路面800米，路面厚5厘米。</t>
  </si>
  <si>
    <t>通过项目实施，改善东高屯村1085户4085人出行条件。</t>
  </si>
  <si>
    <t>项目改善东高屯村1085户，4085人的出行条件，对发展集体经济有极大的推动作用。</t>
  </si>
  <si>
    <t>2023年伊川县鸦岭镇防返贫监测户种植补贴项目</t>
  </si>
  <si>
    <t>伊巩固脱贫组〔2023〕37号</t>
  </si>
  <si>
    <t>县农业农村局、县乡村振兴局</t>
  </si>
  <si>
    <t>按照种植农作物每亩500元（不得低于1亩），每户不超过1000元的准，对监测户进行种苗、化肥、农药、收种等补贴。</t>
  </si>
  <si>
    <t>加大监测户帮扶力度，为107户监测户种植农作物提供种苗、化肥、农药、收种等补贴</t>
  </si>
  <si>
    <t>根据监测户的发展需要，通过对监测户进行种苗、化肥、农药、收种等补贴，增加监测户收入</t>
  </si>
  <si>
    <t>2023年伊川县吕店镇防返贫监测户种植补贴项目</t>
  </si>
  <si>
    <t>按照种植农作物每亩500元（不得低于1亩），每户不超过1001元的准，对监测户进行种苗、化肥、农药、收种等补贴。</t>
  </si>
  <si>
    <t>加大监测户帮扶力度，为92户监测户种植农作物提供种苗、化肥、农药、收种等补贴</t>
  </si>
  <si>
    <t>2023年伊川县葛寨镇防返贫监测户种植补贴项目</t>
  </si>
  <si>
    <t>按照种植农作物每亩500元（不得低于1亩），每户不超过1002元的准，对监测户进行种苗、化肥、农药、收种等补贴。</t>
  </si>
  <si>
    <t>加大监测户帮扶力度，为57户监测户种植农作物提供种苗、化肥、农药、收种等补贴</t>
  </si>
  <si>
    <t>2023年伊川县彭婆镇防返贫监测户种植补贴项目</t>
  </si>
  <si>
    <t>按照种植农作物每亩500元（不得低于1亩），每户不超过1003元的准，对监测户进行种苗、化肥、农药、收种等补贴。</t>
  </si>
  <si>
    <t>加大监测户帮扶力度，为75户监测户种植农作物提供种苗、化肥、农药、收种等补贴</t>
  </si>
  <si>
    <t>2023年伊川县酒后镇防返贫监测户种植补贴项目</t>
  </si>
  <si>
    <t>按照种植农作物每亩500元（不得低于1亩），每户不超过1004元的准，对监测户进行种苗、化肥、农药、收种等补贴。</t>
  </si>
  <si>
    <t>加大监测户帮扶力度，为55户监测户种植农作物提供种苗、化肥、农药、收种等补贴</t>
  </si>
  <si>
    <t>2023年伊川县半坡镇防返贫监测户种植补贴项目</t>
  </si>
  <si>
    <t>按照种植农作物每亩500元（不得低于1亩），每户不超过1005元的准，对监测户进行种苗、化肥、农药、收种等补贴。</t>
  </si>
  <si>
    <t>加大监测户帮扶力度，为21户监测户种植农作物提供种苗、化肥、农药、收种等补贴</t>
  </si>
  <si>
    <t>2023年伊川县高山镇防返贫监测户种植补贴项目</t>
  </si>
  <si>
    <t>按照种植农作物每亩500元（不得低于1亩），每户不超过1006元的准，对监测户进行种苗、化肥、农药、收种等补贴。</t>
  </si>
  <si>
    <t>加大监测户帮扶力度，为62户监测户种植农作物提供种苗、化肥、农药、收种等补贴</t>
  </si>
  <si>
    <t>2023年伊川县水寨镇防返贫监测户种植补贴项目</t>
  </si>
  <si>
    <t>按照种植农作物每亩500元（不得低于1亩），每户不超过1007元的准，对监测户进行种苗、化肥、农药、收种等补贴。</t>
  </si>
  <si>
    <t>加大监测户帮扶力度，为22户监测户种植农作物提供种苗、化肥、农药、收种等补贴</t>
  </si>
  <si>
    <t>2023年伊川县白沙镇防返贫监测户种植补贴项目</t>
  </si>
  <si>
    <t>按照种植农作物每亩500元（不得低于1亩），每户不超过1008元的准，对监测户进行种苗、化肥、农药、收种等补贴。</t>
  </si>
  <si>
    <t>加大监测户帮扶力度，为180户监测户种植农作物提供种苗、化肥、农药、收种等补贴</t>
  </si>
  <si>
    <t>2023年伊川县河滨街道防返贫监测户种植补贴项目</t>
  </si>
  <si>
    <t>河滨街道办</t>
  </si>
  <si>
    <t>按照种植农作物每亩500元（不得低于1亩），每户不超过1009元的准，对监测户进行种苗、化肥、农药、收种等补贴。</t>
  </si>
  <si>
    <t>2023年伊川县城关街道防返贫监测户种植补贴项目</t>
  </si>
  <si>
    <t>按照种植农作物每亩500元（不得低于1亩），每户不超过1010元的准，对监测户进行种苗、化肥、农药、收种等补贴。</t>
  </si>
  <si>
    <t>加大监测户帮扶力度，为6户监测户种植农作物提供种苗、化肥、农药、收种等补贴</t>
  </si>
  <si>
    <t>2023年伊川县平等乡防返贫监测户种植补贴项目</t>
  </si>
  <si>
    <t>按照种植农作物每亩500元（不得低于1亩），每户不超过1011元的准，对监测户进行种苗、化肥、农药、收种等补贴。</t>
  </si>
  <si>
    <t>加大监测户帮扶力度，为68户监测户种植农作物提供种苗、化肥、农药、收种等补贴</t>
  </si>
  <si>
    <t>2023年伊川县鸣皋镇防返贫监测户种植补贴项目</t>
  </si>
  <si>
    <t>按照种植农作物每亩500元（不得低于1亩），每户不超过1012元的准，对监测户进行种苗、化肥、农药、收种等补贴。</t>
  </si>
  <si>
    <t>加大监测户帮扶力度，为66户监测户种植农作物提供种苗、化肥、农药、收种等补贴</t>
  </si>
  <si>
    <t>2023年伊川县白元镇防返贫监测户种植补贴项目</t>
  </si>
  <si>
    <t>按照种植农作物每亩500元（不得低于1亩），每户不超过1013元的准，对监测户进行种苗、化肥、农药、收种等补贴。</t>
  </si>
  <si>
    <t>加大监测户帮扶力度，为41户监测户种植农作物提供种苗、化肥、农药、收种等补贴</t>
  </si>
  <si>
    <t>2023年伊川县江左镇防返贫监测户种植补贴项目</t>
  </si>
  <si>
    <t>按照种植农作物每亩500元（不得低于1亩），每户不超过1014元的准，对监测户进行种苗、化肥、农药、收种等补贴。</t>
  </si>
  <si>
    <t>加大监测户帮扶力度，为78户监测户种植农作物提供种苗、化肥、农药、收种等补贴</t>
  </si>
  <si>
    <t>2023年伊川县高山镇谷瑶村垃圾中转站道路提升项目</t>
  </si>
  <si>
    <t>谷瑶村</t>
  </si>
  <si>
    <t>伊巩固脱贫组〔2023〕42号</t>
  </si>
  <si>
    <t>道路硬化水泥，长120米，宽6米，厚20厘米</t>
  </si>
  <si>
    <t>改善2300户15750人生活环境</t>
  </si>
  <si>
    <t>提高垃圾转运、处理效率，改善2300户15750人居住环境</t>
  </si>
  <si>
    <r>
      <rPr>
        <sz val="10"/>
        <rFont val="仿宋_GB2312"/>
        <charset val="134"/>
      </rPr>
      <t>伊巩固脱贫组〔</t>
    </r>
    <r>
      <rPr>
        <sz val="10"/>
        <rFont val="Times New Roman"/>
        <charset val="134"/>
      </rPr>
      <t>2023</t>
    </r>
    <r>
      <rPr>
        <sz val="10"/>
        <rFont val="仿宋_GB2312"/>
        <charset val="134"/>
      </rPr>
      <t>〕</t>
    </r>
    <r>
      <rPr>
        <sz val="10"/>
        <rFont val="Times New Roman"/>
        <charset val="134"/>
      </rPr>
      <t>77</t>
    </r>
    <r>
      <rPr>
        <sz val="10"/>
        <rFont val="仿宋_GB2312"/>
        <charset val="134"/>
      </rPr>
      <t>号</t>
    </r>
  </si>
  <si>
    <t>2023年伊川县鸣皋镇杨海山村垃圾分类试点项目</t>
  </si>
  <si>
    <t>杨海山村</t>
  </si>
  <si>
    <t>建设小型垃圾分类站1座、四分类可回收垃圾智能柜4套、有毒有害垃圾收集柜1台、两分类垃圾桶1000个、挂桶垃圾收集车1辆、垃圾分类智能监控系统等。</t>
  </si>
  <si>
    <t>改善845户3846人生活环境，其中脱贫户23户93人</t>
  </si>
  <si>
    <t>改善845户3846名群众人居环境，提高生活垃圾收集效率</t>
  </si>
  <si>
    <t>2023年伊川县鸦岭镇高沟村产业道路修复项目</t>
  </si>
  <si>
    <t>高沟村</t>
  </si>
  <si>
    <t>路基拆除修复1282.05平方米，5米宽道路柏油铺设1072米，6.5米宽道路铺设柏油376米</t>
  </si>
  <si>
    <t>项目实施后，方便高沟村215户976人出行，通过发展肉羊产业，为产业持续发展和乡村振兴奠定坚实基础。</t>
  </si>
  <si>
    <t>项目建成后，产权归属鸦岭镇高沟村集体合作社，方便215户976人出行，通过发展肉羊产来，为产业持续发展和乡村振兴奠定坚实基础，受益群众非常满意。</t>
  </si>
  <si>
    <t>2023年伊川县城关街道野狐岭社区集体经济产业采摘园项目</t>
  </si>
  <si>
    <t>野狐岭社区</t>
  </si>
  <si>
    <t>1.打井2眼，各深200米，水泵及电缆线全套，玻璃钢井堡2套，自耦式启动柜1套，变频控制柜供水。2.园内铺设水管2409米、阀门井13个，排气井3个。3.建设采摘大棚8个4480平方米。4.混凝土道路1300平方米（厚18CM）。5.10KV高压线路架设350米，7根非预应力水泥电杆11米高，变压器为100kva,及配套计量箱、盘柜等。6.拖拉机及配套1个、打药机3台、农用三轮车1台。</t>
  </si>
  <si>
    <t>通过实施项目，可带动村集体增收50万元左右，同时还可以为社区困难群众提供60个左右就业岗位。</t>
  </si>
  <si>
    <t>采摘园每年可得利润100万元，合作社可得利润的30%；农户除每年每亩1000元保底地租以外，可再参与合作社利润的20%分红，并可务工，每人每天工资100元。每年可增加集体收入50万元整。</t>
  </si>
  <si>
    <t>2023年伊川县河滨街道办事处闵店社区黄沟自然村饮水安全巩固提升工程</t>
  </si>
  <si>
    <t>闵店社区黄沟自然村</t>
  </si>
  <si>
    <t>建设黄沟自然村水井320米，水泵电缆线、电源等290米，管网和无塔供水器。</t>
  </si>
  <si>
    <t>通过项目实施，改善96户560名群众生产生活条件。</t>
  </si>
  <si>
    <t>解决闵店社区黄沟自然村96户560人吃水问题，改善群众生产生活条件。群众对项目实施效果非常满意。</t>
  </si>
  <si>
    <t>2023年伊川县平等乡张奇庄村交通先行示范村道路提升项目</t>
  </si>
  <si>
    <t>张奇庄村</t>
  </si>
  <si>
    <t>①对现状张奇庄村古马线600m道路破损沥青面层铣刨后重铺沥青。②村内道路铺设沥青路面1210米，其中4.5米宽894米、5米宽316米。③村内现状损毁水泥路修复285米宽4.5米等。</t>
  </si>
  <si>
    <t>通过项目实施，改善张奇庄村307户1201名群众出行条件。</t>
  </si>
  <si>
    <t>建成后产权归属张奇庄村集体所有，提升村容村貌，改善307户1201名群众出行条件。</t>
  </si>
  <si>
    <t>2023年伊川县鸦岭镇高沟村等四个村肉羊产业集体经济发展项目</t>
  </si>
  <si>
    <t>鸦岭镇高沟村等</t>
  </si>
  <si>
    <t>鸦岭镇高沟村、韩洼村、西沟村、曹窑村等四个村每村投入50万元和伊川县乡村振兴发展有限责任公司合作，用于肉羊产业发展项目建设。</t>
  </si>
  <si>
    <t>通过肉羊养殖、饲草收贮、务工就业等形式，带动40户脱贫户增收，促进全镇肉羊产业发展。</t>
  </si>
  <si>
    <t>项目建成后，按照每村50万元，产权归鸦岭镇高沟村、韩洼村、西沟村、曹窑村等四个村集体所有，通过肉羊销售、饲草收贮等形式，带动脱贫人口和村集体增加收入。</t>
  </si>
  <si>
    <t>2023年伊川县高山镇郑村红薯种植灌溉项目</t>
  </si>
  <si>
    <t>高山镇郑村</t>
  </si>
  <si>
    <t>新打灌溉450米深井1眼，80*80*60阀门井3座，配套100KVA变压器1台，70KW启动柜1台，200QJ32-299m-45KW水泵一台及配套电缆，铺设管网PE90管3000米及阀门60个，架设高压线路200米，建造井堡一座。</t>
  </si>
  <si>
    <t>通过项目建设有效改善群众耕种条件，带动脱贫户15户46人、监测户2户8人增加种植收入，村民收入增加2000元/人/年。</t>
  </si>
  <si>
    <t>项目建成后，产权归属高山镇郑村集体经济合作社所有，通过土地流转，提高红薯亩产量500斤，农田亩收益增加1000元/年，群众满意度100%。</t>
  </si>
  <si>
    <t>2023年伊川县河滨街道许沟社区产业道路项目</t>
  </si>
  <si>
    <t>许沟社区</t>
  </si>
  <si>
    <t>硬化道路长546米、宽4.5米、厚度20公分，处理路基。</t>
  </si>
  <si>
    <t>带动14户脱贫户和农户发展产业，提高群众生活质量。</t>
  </si>
  <si>
    <t>促进许沟社区产业发展，壮大集体经济，提高群众生活质量，为乡村振兴打好基础。</t>
  </si>
  <si>
    <t>2023年伊川县葛寨镇黄楝树村村西道路提升项目</t>
  </si>
  <si>
    <t>黄楝树村</t>
  </si>
  <si>
    <t>硬化道路长300米，宽3.5米，厚18厘米</t>
  </si>
  <si>
    <t>通过项目实施，改善覆盖黄楝树村468户1860人出行条件</t>
  </si>
  <si>
    <t>项目改善覆盖黄楝树村468户1860人出行条件</t>
  </si>
  <si>
    <t>2023年伊川县白沙镇白沙村冷链仓库项目</t>
  </si>
  <si>
    <t>白沙村</t>
  </si>
  <si>
    <t>伊巩固脱贫组〔2023〕54号</t>
  </si>
  <si>
    <t>县民族宗教事务局</t>
  </si>
  <si>
    <t>改建使用面积200平方米的冷链仓库（其中31万元财政资金用于采购冷链仓库相关设备，白沙村自筹资金23.8万元用于相关辅材及人工费用）</t>
  </si>
  <si>
    <t>该项目可持续为30余人就近就业提供岗位，为就业村民增加收入2万元/人/年。</t>
  </si>
  <si>
    <t>产权归属村集体所有，每年增加村集体收入5万余元。</t>
  </si>
  <si>
    <t>2023年伊川县吕店镇周沟村清泉寺自然村供排水一体化建设项目</t>
  </si>
  <si>
    <t>周沟村</t>
  </si>
  <si>
    <t>新建污水管网2600米，供水管网600米，大三格9个，公厕2处</t>
  </si>
  <si>
    <t>改善周沟村群众生产生活条件和人居环境，覆盖人群746户2834人，其中脱贫户及监测户35人。</t>
  </si>
  <si>
    <t>2023年伊川县“人人持证技能洛阳”农业技术培训项目</t>
  </si>
  <si>
    <t>伊巩固脱贫组〔2023〕56号</t>
  </si>
  <si>
    <t>技能培训500人</t>
  </si>
  <si>
    <t>计划全年培训农技推广人员500人次，农民技术培训500人次.其中脱贫及监测户55余人次。</t>
  </si>
  <si>
    <t>通过培训，提高农民产业现代化的技术水平，达到高产、优质、高效，实现农民增收达到2000元/年，为推进我县农业转型发展、绿色发展、可持续发展提供强有力的支撑，群众对项目实施非常满意。</t>
  </si>
  <si>
    <t>2023年伊川县鸦岭镇亓岭村惠农便民超市及电商服务中心建设项目</t>
  </si>
  <si>
    <t>新型农村集体发展</t>
  </si>
  <si>
    <t>伊巩固脱贫组〔2023〕60号</t>
  </si>
  <si>
    <t>县委组织部</t>
  </si>
  <si>
    <t>该项目主要为盘活村闲置集体房屋，与县供销社合作，打造亓岭村惠农服务智慧中心。项目包括对原亓岭小学教学楼（二层楼砖混结构）进行改造提升、打造亓岭村农产品展销中心及惠民超市、农产品网络销售直播间、理发店、照相馆、电商培训中心、书法国画培训中心六间房屋。对搬迁后的亓岭村原党群服务中心（二层楼砖混结构，建筑面积350平方米，房屋一层6间二层4间）进行修缮提升，改造为商品仓储中心等，工程设计费。</t>
  </si>
  <si>
    <t>通过项目建设，盘活村集体闲置房屋，对闲置房屋及建筑进行改造以提升附加值，实行村集体对外租赁经营模式，每年不低于3万元的经营性收入。同时利用网络销售直播间加大对亓岭村红薯种植销售，增加村集体收入同时，带动周边农户扩大红薯种植积极性，引导社会资本投入到红薯生产与销售过程中，项目建设具有必要性和可行性。</t>
  </si>
  <si>
    <t>项目实施后，通过房屋租赁、农产品电商直播销售等形式，带动增加年村集体收入3万元，解决就业岗位30个，促进全镇红薯产业发展。通过项目实施，提高亓岭村集体经济效益，按照“利益共享、风险共担”的原则，每年按村集体收益的80%给村民分红，20%提取公积金公益金。</t>
  </si>
  <si>
    <t>伊巩固脱贫组〔2023〕72号</t>
  </si>
  <si>
    <t>2023年伊川县高山镇刘庄村瓜蒌种植项目</t>
  </si>
  <si>
    <t>高山镇刘庄村</t>
  </si>
  <si>
    <t>种植100亩瓜蒌。其中地租、瓜蒌种子、开沟、埋设立柱、搭建钢丝网、人工等。</t>
  </si>
  <si>
    <t>该项目流转土地100亩，每年平均每亩瓜蒌净收益 1800元/亩，为30余人就近提供就业岗位，人均年收入增加1万元。</t>
  </si>
  <si>
    <t>项目建成后，产权归属刘庄村集体，能够扩大瓜蒌种植面积，实现规模化发展，为刘庄村的经济发展和人民生活水平的提高奠定坚实的基础，对发展本村经济有极大的推动作用，实现群众对项目实施效果满意度100%的目标。</t>
  </si>
  <si>
    <t>2023年伊川县平等乡粮里休闲中心项目</t>
  </si>
  <si>
    <t>平等乡平等村</t>
  </si>
  <si>
    <t>建设内容包含老粮库库房屋顶修缮，墙体立面改造2976平方米、室内地面改造1789平方米、40平方米砖结构公厕1座、老办公楼改造乡里中心272平方米、新建一层500平方米钢结构摊铺位1栋（以上建设项目用自筹及社会资金建设），室外地面改造2400平方米、40平方米砖结构公厕1座，500平方米框架结构民俗大食堂1栋及配套电力、雨污水管网（以上建设项目用新型集体经济资金），1400平方米小型亲子乐园一处（上元村省派驻村第一书记资金）。</t>
  </si>
  <si>
    <t>辐射带动周边农户、贫困户、边缘户直接参与服务获得务工收益，同时间接增加运输、物流等环节的就业岗位，促进农民就近就业。项目受益覆盖6425户20432人，其中脱贫户监测户224户984人，带动农户、脱贫户就近务工40人年增加收入4000元。</t>
  </si>
  <si>
    <t>项目建成后产权归平等村、东村、马回村、马回营村、上元村集体所有，采取对外出租经营，获得租金收入，租金费用全部入村集体后按照村民代表会议制定收益二次分配方案。年集体经济增收15万元，解决就业岗位40个。群众满意度100%。</t>
  </si>
  <si>
    <t>2023年伊川县酒后镇吕寨村、三王村联合建设民宿项目</t>
  </si>
  <si>
    <t>建设旅游民宿小院2幢,共480平方米。</t>
  </si>
  <si>
    <t>通过劳动务工方式带动20户35人其中脱贫户监测户9户37人年增加收入12000元。</t>
  </si>
  <si>
    <t>项目建成后，产权归属酒后镇吕寨村、三王村集体所有，通过产业分红方式，吕寨村、三王村村集体年收益各3万元，群众满意度100%。</t>
  </si>
  <si>
    <t>2023年伊川县白元镇谢庄村便民服务超市和乡村食堂建设项目</t>
  </si>
  <si>
    <t>在村中心位置新建一座集便民服务超市和乡村大食堂于一体的乡里中心。便民服务超市占地352平方米（长44米，宽8米），地平铺设。村民大食堂地平铺设共810平方米（长54米，宽15米）。</t>
  </si>
  <si>
    <t>通过经营租赁方式带动5户10人其中脱贫户监测户3户6人年增加收入2000元。</t>
  </si>
  <si>
    <t>项目建成后，产权归属白元镇谢庄村集体所有，改善谢庄村520户村民居住生活条件，方便村民购物、红白事操办、日常休闲。提供就业岗位，改善周边21户脱贫户、监测户生活条件，增加集体经济年收入3万元。</t>
  </si>
  <si>
    <t>2023年伊川县白元镇土门村物流仓储建设项目</t>
  </si>
  <si>
    <t>白元镇土门村</t>
  </si>
  <si>
    <t>土门村利用收回集体建设用地2000平方米，决定将空闲建设用地建设为仓储设物流设施，可以为附近华美建材城以及美团优选提供租赁服务。</t>
  </si>
  <si>
    <t>通过经营租赁方式带动4户7人其中脱贫户监测户2户5人年增加收入5000元。</t>
  </si>
  <si>
    <t>项目建成后，产权归属白元镇土门村集体所有，通过经营租赁方式，村集体年收益10万元，群众满意度100%。</t>
  </si>
  <si>
    <t>2023年伊川县白沙镇孟村、杨岭村、石岭村、高岭村联合建设农事服务中心项目</t>
  </si>
  <si>
    <t>白沙镇杨岭村</t>
  </si>
  <si>
    <t>使用财政资金建设北大荒农事服务中心2000平方、物流仓库2020平方、其他配套设施180平方。自筹资金用于大门、围墙、绿化等配套基础设施建设</t>
  </si>
  <si>
    <t>项目建成后，按照投资份额，经第三方评估后，产权归属孟村、杨岭村、石岭村、高岭村，村集体采用出租经营的方式，预计年增加集体经济收入约12.5万元，带动周边孟村、杨岭村、石岭村、高岭村群众通过务工，每人年增加收入15000元，解决就业岗位35个</t>
  </si>
  <si>
    <t>项目建成后，产权归属白沙镇孟村、杨岭村、石岭村、高岭村村集体经济合作社所有，为紧邻的孟村、杨岭村、石岭村、高岭村四个村群众提供就业岗位35个，年增加集体经济收益12.5万元，优先聘用监测对象及困难户，增加农户收入，巩固脱贫成效</t>
  </si>
  <si>
    <r>
      <rPr>
        <sz val="10"/>
        <rFont val="仿宋_GB2312"/>
        <charset val="134"/>
      </rPr>
      <t>伊巩固脱贫组〔</t>
    </r>
    <r>
      <rPr>
        <sz val="10"/>
        <rFont val="Times New Roman"/>
        <charset val="134"/>
      </rPr>
      <t>2023</t>
    </r>
    <r>
      <rPr>
        <sz val="10"/>
        <rFont val="仿宋_GB2312"/>
        <charset val="134"/>
      </rPr>
      <t>〕</t>
    </r>
    <r>
      <rPr>
        <sz val="10"/>
        <rFont val="Times New Roman"/>
        <charset val="134"/>
      </rPr>
      <t>79</t>
    </r>
    <r>
      <rPr>
        <sz val="10"/>
        <rFont val="仿宋_GB2312"/>
        <charset val="134"/>
      </rPr>
      <t>号</t>
    </r>
  </si>
  <si>
    <t>2023年伊川县吕店镇吕店村集贸市场建设项目</t>
  </si>
  <si>
    <t>用于建设集贸市场，包括菜农店面经营、便民商店、商铺出租等，财政资金用于建设面积500平方菜农店面、便民商店等；村级自筹资金用于建设面积400平方商铺等。</t>
  </si>
  <si>
    <t>通过对外租赁方式解决就业岗位16个，其中脱贫户监测户3户5人年增加收入3000元</t>
  </si>
  <si>
    <t>项目建成后，产权归属吕店镇吕店村集体所有，通过对外租赁方式，村集体年收益9万元，群众满意度100%。</t>
  </si>
  <si>
    <t>2023年伊川县吕店镇宋寨村综合服务中心建设项目</t>
  </si>
  <si>
    <t>吕店镇宋寨村</t>
  </si>
  <si>
    <t>建设综合服务中心，财政资金用于建设便民超市、电商展销、助养、托幼、加工车间等，自筹资金用于建设技能培训教室、老年人食堂等</t>
  </si>
  <si>
    <t>通过对外租赁加工车间方式解决就业岗位30个，其中脱贫户监测户10户10人年增加收入10000元，村集体年收益3万元</t>
  </si>
  <si>
    <t>项目建成后，产权归属吕店镇宋寨村集体所有，通过对外租赁方式，村集体年收益3万元，通过对外租赁加工车间解决就业岗位30个，群众满意度100%。</t>
  </si>
  <si>
    <t>2023年伊川县江左镇温寨村省派第一书记自然地质研学基地项目</t>
  </si>
  <si>
    <t>研学大厅和宿舍由财政资金建设（研学大厅90平方，18万元；宿舍160平方32万元）；其余由自筹资金和社会投资建设。</t>
  </si>
  <si>
    <t>通过务工就业方式带动脱贫户10人,年人均增加收入1万元。</t>
  </si>
  <si>
    <t>项目建成后，产权归江左镇温寨村集体所有，村集体收益不低于财政投入的6%，群众满意度100%。</t>
  </si>
  <si>
    <t>2023年伊川县半坡镇刘窑村农旅配套项目</t>
  </si>
  <si>
    <t>伊巩固脱贫组〔2023〕69号</t>
  </si>
  <si>
    <r>
      <rPr>
        <sz val="10"/>
        <color theme="1"/>
        <rFont val="仿宋_GB2312"/>
        <charset val="134"/>
      </rPr>
      <t>1、财政资金主要建设：道路1625㎡，护坡1530m</t>
    </r>
    <r>
      <rPr>
        <sz val="10"/>
        <color theme="1"/>
        <rFont val="宋体"/>
        <charset val="134"/>
      </rPr>
      <t>³</t>
    </r>
    <r>
      <rPr>
        <sz val="10"/>
        <color theme="1"/>
        <rFont val="仿宋_GB2312"/>
        <charset val="134"/>
      </rPr>
      <t>，灌溉排水渠260m,电商直播服务中心及配套设施350㎡，生产桥修复一座（宽4.1m,长18m),公共卫生间1座（100㎡）及相应配套场地（150㎡），莲藕种植3650㎡。 2、村级自筹资金：鼓励和发动群众建设农家乐5处，民宿4处。</t>
    </r>
  </si>
  <si>
    <t xml:space="preserve"> 通过务工就业方式带动脱贫监测户6户25人，年人均可增加收入1万元。</t>
  </si>
  <si>
    <t>项目建成后，产权归刘窑村村集体股份经济合作社所有,所形成的固定资产产权归属村集体，村集体年收益不低于财政投入的6%，群众满意率100%。</t>
  </si>
  <si>
    <r>
      <rPr>
        <sz val="10"/>
        <rFont val="仿宋_GB2312"/>
        <charset val="134"/>
      </rPr>
      <t>伊巩固脱贫组〔</t>
    </r>
    <r>
      <rPr>
        <sz val="10"/>
        <rFont val="Times New Roman"/>
        <charset val="134"/>
      </rPr>
      <t>2023</t>
    </r>
    <r>
      <rPr>
        <sz val="10"/>
        <rFont val="仿宋_GB2312"/>
        <charset val="134"/>
      </rPr>
      <t>〕</t>
    </r>
    <r>
      <rPr>
        <sz val="10"/>
        <rFont val="Times New Roman"/>
        <charset val="134"/>
      </rPr>
      <t>78</t>
    </r>
    <r>
      <rPr>
        <sz val="10"/>
        <rFont val="仿宋_GB2312"/>
        <charset val="134"/>
      </rPr>
      <t>号</t>
    </r>
  </si>
  <si>
    <t>2023年伊川县农产品品牌打造推广项目</t>
  </si>
  <si>
    <t>品牌打造</t>
  </si>
  <si>
    <t>伊巩固脱贫组〔2023〕63号</t>
  </si>
  <si>
    <t>1.品牌打造和传播推广。举办全国性的大会：第三届中国（伊川）甘薯产业创新发展大会；第三届中国（伊川）谷子产业创新发展大会；并通过多渠道营销（农产品交易中心等拉横幅、旅游景区举办展销活动等）、媒体、网络、电商等进行推广，同时积极开展域外推广（参加全国性会展宣传、到先进地区交流、制定区域公用品牌地方准）。2、加强合作：与国家谷子产业体系合作，购买优质谷种.</t>
  </si>
  <si>
    <t>提高伊川小米、岭上西薯知名度、市场占有率和溢价能力。建成后小米、红薯亩收益增加300元/年，群众满意度100%</t>
  </si>
  <si>
    <t>通过宣传推广，在小米、红薯等农产品的种植、加工、销售等方面为307户1726名农户持续提供就业岗位，其中脱贫户17户67人。</t>
  </si>
  <si>
    <t>2023年伊川县乡村振兴视频培训系统项目</t>
  </si>
  <si>
    <t>人才培养</t>
  </si>
  <si>
    <t>15个乡镇（街道）</t>
  </si>
  <si>
    <t>伊巩固脱贫组〔2023〕71号</t>
  </si>
  <si>
    <t>主要建设任务：视频会议设备一套，配套数字音频处理器、全向麦克风、机柜各一台、主会议室无线网络1套，各类专用线材1批、十五个乡镇视频培训系统对接及后期培训保障等。</t>
  </si>
  <si>
    <t>视频网络会议系统的开通，确保了基层干部不出村、不出乡（镇）就能参加现场培训，减免了基层干部及群众来回参加会议的时间及产生的经济负担，使基层减负，能更好的服务脱贫群众和监测对象。</t>
  </si>
  <si>
    <t>通过建立乡村振兴视频培训系统，县级不定期对全县15个乡镇（街道）开展政策学习、业务培训，通过培训，让基层干部能更好的的掌握政策、更好的服务脱贫群众和监测对象，巩固脱贫攻坚成果，助力推进乡村振兴。</t>
  </si>
  <si>
    <t>伊川县江左镇白土窑村至江左村道路工程等7个村管理费</t>
  </si>
  <si>
    <t>项目管理费</t>
  </si>
  <si>
    <t>江左镇、葛寨镇等7个村</t>
  </si>
  <si>
    <t>为项目建设提供规划设计、监理服务</t>
  </si>
  <si>
    <t>对项目建设进行设计、监督管理，为项目质量提供保障。</t>
  </si>
  <si>
    <t>2023年伊川县吕店镇王村江左镇温寨村等15个村污水管网项目管理费</t>
  </si>
  <si>
    <t>吕店镇王村等15个村</t>
  </si>
  <si>
    <t>伊巩固脱贫组〔2023〕32号</t>
  </si>
  <si>
    <t>为项目建设提供设计等服务</t>
  </si>
  <si>
    <t>对项目建设进行设计管理，为项目质量提供保障。</t>
  </si>
  <si>
    <t>2023年伊川县高山镇谷瑶村等村路面改造项目管理费</t>
  </si>
  <si>
    <t>高山镇谷瑶村等村</t>
  </si>
  <si>
    <t>伊巩固脱贫组〔2023〕62号</t>
  </si>
  <si>
    <t>2023年伊川县农村危房改造补助资金项目</t>
  </si>
  <si>
    <t>巩固三保障成果</t>
  </si>
  <si>
    <t>危房改造</t>
  </si>
  <si>
    <t>鸦岭镇（许沟村、南姚沟）白沙镇（白沙村、豆村、叶村）、江左镇（杨窑村、段村、刘楼村）、彭婆镇（杨营村）葛寨镇（后富山村、王庄村）</t>
  </si>
  <si>
    <t>伊巩固脱贫组〔2023〕78号</t>
  </si>
  <si>
    <t>农村危房改造（新建）11户</t>
  </si>
  <si>
    <t>通过对（脱贫户或监测户）11户40人危房改造，落实“四不摘”政策，巩固脱贫攻坚成果。受益群众满意度100%</t>
  </si>
  <si>
    <t>通过实施农村危房改造，使我县11户40人家庭安全住房得到保障。</t>
  </si>
  <si>
    <t>2023年伊川县“雨露计划”实用技术培训项目（河滨）</t>
  </si>
  <si>
    <t>伊巩固脱贫组〔2023〕29号</t>
  </si>
  <si>
    <t>培训脱贫户、监测对象≥30人</t>
  </si>
  <si>
    <t>脱贫户（含监测对象）受益50人</t>
  </si>
  <si>
    <t>2023年伊川县“雨露计划”实用技术培训项目（鸦岭）</t>
  </si>
  <si>
    <t>鸦岭镇政府</t>
  </si>
  <si>
    <t>培训脱贫户、监测对象≥100人</t>
  </si>
  <si>
    <t>脱贫户（含监测对象）受益380人</t>
  </si>
  <si>
    <t>2023年伊川县“雨露计划”实用技术培训项目（高山）</t>
  </si>
  <si>
    <t>高山镇政府</t>
  </si>
  <si>
    <t>培训脱贫户、监测对象≥50人</t>
  </si>
  <si>
    <t>脱贫户（含监测对象）200人</t>
  </si>
  <si>
    <t>2023年伊川县“雨露计划”实用技术培训项目（平等）</t>
  </si>
  <si>
    <t>平等乡政府</t>
  </si>
  <si>
    <t>受益脱贫户（含监测对象）200人</t>
  </si>
  <si>
    <t>2023年伊川县“雨露计划”实用技术培训项目（鸣皋）</t>
  </si>
  <si>
    <t>鸣皋镇政府</t>
  </si>
  <si>
    <t>2023年伊川县“雨露计划”实用技术培训项目（酒后）</t>
  </si>
  <si>
    <t>酒后镇政府</t>
  </si>
  <si>
    <t>培训脱贫户、监测对象≥90人</t>
  </si>
  <si>
    <t>受益脱贫户（含监测对象）375人</t>
  </si>
  <si>
    <t>2023年伊川县“雨露计划”实用技术培训项目（葛寨）</t>
  </si>
  <si>
    <t>葛寨镇政府</t>
  </si>
  <si>
    <t>受益脱贫户（含监测对象）380人</t>
  </si>
  <si>
    <t>2023年伊川县“雨露计划”实用技术培训项目（白元）</t>
  </si>
  <si>
    <t>白元镇政府</t>
  </si>
  <si>
    <t>2023年伊川县“雨露计划”实用技术培训项目（白沙）</t>
  </si>
  <si>
    <t>白沙镇政府</t>
  </si>
  <si>
    <t>2023年伊川县“雨露计划”实用技术培训项目（水寨）</t>
  </si>
  <si>
    <t>水寨镇政府</t>
  </si>
  <si>
    <t>受益脱贫户（含监测对象）50人</t>
  </si>
  <si>
    <t>2023年伊川县“雨露计划”实用技术培训项目（江左）</t>
  </si>
  <si>
    <t>江左镇政府</t>
  </si>
  <si>
    <t>2023年伊川县“雨露计划”实用技术培训项目（吕店）</t>
  </si>
  <si>
    <t>吕店镇政府</t>
  </si>
  <si>
    <t>2023年伊川县“雨露计划”实用技术培训项目（半坡）</t>
  </si>
  <si>
    <t>半坡镇政府</t>
  </si>
  <si>
    <t>2023年伊川县“雨露计划”实用技术培训项目（彭婆）</t>
  </si>
  <si>
    <t>彭婆镇政府</t>
  </si>
  <si>
    <t>2023年伊川县鸣皋镇下章屯村红薯种植基地道路硬化等项目管理费</t>
  </si>
  <si>
    <t>伊巩固脱贫组〔2023〕80号</t>
  </si>
  <si>
    <t>为项目建设提供服务</t>
  </si>
  <si>
    <t>鸣皋镇下章屯村红薯种植基地道路硬化、陆浑西干渠修复项目、东叶寨村优质蔬菜种植基地项目、杨海山村等村烟草电烤房建设项目、杨海山村红薯种植项目、杨海山村烟薯轮作产业基地道路硬化项目、下章屯村红薯种植项目</t>
  </si>
  <si>
    <t>2023年伊川县高山镇谷瑶村等村垃圾中转站建设项目管理费</t>
  </si>
  <si>
    <t>2023年伊川县鸦岭镇岭上硒薯产业园配套加工设施等项目管理费</t>
  </si>
  <si>
    <t>鸦岭镇岭上硒薯产业园配套加工设施项目、鸦岭镇亓岭村饮水安全巩固提升工程、下沟村饮水安全巩固提升工程、温庄村饮水安全巩固提升工程、柿树洼村红薯种植配套设施项目、槐树洼村龙凤山百果园配套设施项目、老虎洼村饮水安全巩固提升工程项目、梁刘村饮水安全巩固提升工程、常川村8、9组饮水安全巩固提升工程、刘沟村红薯育苗基地项目、刘沟村红薯育苗基地项目、卢村花椒加工生产线项目、亓岭村、高沟村红薯种植项目</t>
  </si>
  <si>
    <t>2023年伊川县酒后镇便民桥引线修复等项目管理费</t>
  </si>
  <si>
    <t>酒后镇便民桥引线修复项目、老庄村洛南果蔬交易中心项目、吕寨村辣椒种植基地产业道路生产桥灾后重建项目</t>
  </si>
  <si>
    <t>2023年伊川县水寨镇银张村林果产业园道路配套项目管理费</t>
  </si>
  <si>
    <t>2023年伊川县葛寨镇吉章村产业灌溉等项目管理费</t>
  </si>
  <si>
    <t>葛寨镇吉章村产业灌溉项目、南坪村产业灌溉项目、田良科技农业现代化示范园项目、黄楝树村村西道路提升项目</t>
  </si>
  <si>
    <t>2023年伊川县鸦岭镇南姚沟村路面改造等项目管理费</t>
  </si>
  <si>
    <t>鸦岭镇南姚沟村路面改造项目、酒后镇老庄村道路提升项目、彭婆镇东高屯村道路提升项目、吕店镇温沟村道路工程项目、鸦岭镇花椒农业产业园楼子头至殷桥道路工程、鸦岭镇殷桥村至常川村道路工程</t>
  </si>
  <si>
    <t>2023年伊川县河滨街道周岭社区烟薯轮作配套项目管理费</t>
  </si>
  <si>
    <t>2023年伊川县高山镇高山村丹参种植灌溉等项目管理费</t>
  </si>
  <si>
    <t>高山镇高山村丹参种植灌溉、高山镇高山村丹参种植产业道路项目、谷瑶村丹参红薯种植项目、高山镇刘庄村农田灌溉项目</t>
  </si>
  <si>
    <t>2022年伊川县白元镇洁泊村辣椒种植等项目管理费</t>
  </si>
  <si>
    <t>白元镇洁泊村</t>
  </si>
  <si>
    <t>为项目建设提供监理服务</t>
  </si>
  <si>
    <t>白元镇洁泊村辣椒种植项目、白元镇夹河村富硒果蔬冷链仓储产业中心建设项目及其配套设施项目、白元镇吴起岭村谷子种植项目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</si>
</sst>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0_ "/>
    <numFmt numFmtId="178" formatCode="0;[Red]0"/>
  </numFmts>
  <fonts count="39">
    <font>
      <sz val="12"/>
      <name val="宋体"/>
      <charset val="134"/>
    </font>
    <font>
      <sz val="10"/>
      <color theme="1"/>
      <name val="黑体"/>
      <charset val="134"/>
    </font>
    <font>
      <sz val="12"/>
      <color theme="1"/>
      <name val="宋体"/>
      <charset val="134"/>
    </font>
    <font>
      <sz val="10"/>
      <color theme="1"/>
      <name val="宋体"/>
      <charset val="134"/>
    </font>
    <font>
      <sz val="10"/>
      <color rgb="FFFF0000"/>
      <name val="宋体"/>
      <charset val="134"/>
    </font>
    <font>
      <sz val="10"/>
      <name val="宋体"/>
      <charset val="134"/>
    </font>
    <font>
      <sz val="18"/>
      <name val="方正小标宋简体"/>
      <charset val="134"/>
    </font>
    <font>
      <b/>
      <sz val="10"/>
      <name val="宋体"/>
      <charset val="134"/>
    </font>
    <font>
      <b/>
      <sz val="10"/>
      <color theme="1"/>
      <name val="仿宋_GB2312"/>
      <charset val="134"/>
    </font>
    <font>
      <sz val="10"/>
      <color theme="1"/>
      <name val="仿宋_GB2312"/>
      <charset val="134"/>
    </font>
    <font>
      <sz val="10"/>
      <color rgb="FF000000"/>
      <name val="仿宋_GB2312"/>
      <charset val="134"/>
    </font>
    <font>
      <b/>
      <sz val="10"/>
      <color theme="1"/>
      <name val="宋体"/>
      <charset val="134"/>
    </font>
    <font>
      <sz val="10"/>
      <color rgb="FFFF0000"/>
      <name val="仿宋_GB2312"/>
      <charset val="134"/>
    </font>
    <font>
      <sz val="1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6"/>
      <color indexed="8"/>
      <name val="宋体"/>
      <charset val="134"/>
    </font>
    <font>
      <sz val="9"/>
      <name val="宋体"/>
      <charset val="134"/>
    </font>
    <font>
      <sz val="11"/>
      <color indexed="8"/>
      <name val="宋体"/>
      <charset val="134"/>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3" borderId="6" applyNumberFormat="0" applyAlignment="0" applyProtection="0">
      <alignment vertical="center"/>
    </xf>
    <xf numFmtId="0" fontId="24" fillId="4" borderId="7" applyNumberFormat="0" applyAlignment="0" applyProtection="0">
      <alignment vertical="center"/>
    </xf>
    <xf numFmtId="0" fontId="25" fillId="4" borderId="6" applyNumberFormat="0" applyAlignment="0" applyProtection="0">
      <alignment vertical="center"/>
    </xf>
    <xf numFmtId="0" fontId="26" fillId="5"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xf numFmtId="0" fontId="35" fillId="0" borderId="0" applyProtection="0">
      <alignment vertical="center"/>
    </xf>
    <xf numFmtId="42" fontId="0" fillId="0" borderId="0" applyProtection="0">
      <alignment vertical="center"/>
    </xf>
    <xf numFmtId="0" fontId="36" fillId="0" borderId="0" applyProtection="0">
      <alignment vertical="center"/>
    </xf>
    <xf numFmtId="0" fontId="0" fillId="0" borderId="0">
      <alignment vertical="center"/>
    </xf>
    <xf numFmtId="42" fontId="0" fillId="0" borderId="0" applyProtection="0">
      <alignment vertical="center"/>
    </xf>
    <xf numFmtId="0" fontId="37" fillId="0" borderId="0" applyProtection="0">
      <alignment vertical="center"/>
    </xf>
    <xf numFmtId="0" fontId="0" fillId="0" borderId="0">
      <alignment vertical="center"/>
    </xf>
    <xf numFmtId="0" fontId="0" fillId="0" borderId="0" applyProtection="0"/>
    <xf numFmtId="0" fontId="0" fillId="0" borderId="0">
      <alignment vertical="center"/>
    </xf>
    <xf numFmtId="0" fontId="14" fillId="0" borderId="0">
      <alignment vertical="center"/>
    </xf>
    <xf numFmtId="0" fontId="0" fillId="0" borderId="0">
      <alignment vertical="center"/>
    </xf>
    <xf numFmtId="0" fontId="0" fillId="0" borderId="0" applyProtection="0">
      <alignment vertical="center"/>
    </xf>
    <xf numFmtId="0" fontId="0" fillId="0" borderId="0"/>
  </cellStyleXfs>
  <cellXfs count="53">
    <xf numFmtId="0" fontId="0" fillId="0" borderId="0" xfId="0">
      <alignment vertical="center"/>
    </xf>
    <xf numFmtId="0" fontId="1"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lignment vertical="center"/>
    </xf>
    <xf numFmtId="0" fontId="4" fillId="0" borderId="0" xfId="0" applyFont="1" applyFill="1">
      <alignment vertical="center"/>
    </xf>
    <xf numFmtId="0" fontId="3" fillId="0" borderId="0" xfId="0" applyFont="1" applyFill="1">
      <alignment vertical="center"/>
    </xf>
    <xf numFmtId="0" fontId="2" fillId="0" borderId="0" xfId="0" applyFo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vertical="center"/>
    </xf>
    <xf numFmtId="0" fontId="5"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justify" vertical="center"/>
    </xf>
    <xf numFmtId="49" fontId="9" fillId="0" borderId="2" xfId="0" applyNumberFormat="1" applyFont="1" applyFill="1" applyBorder="1" applyAlignment="1">
      <alignment horizontal="center" vertical="center" wrapText="1"/>
    </xf>
    <xf numFmtId="176" fontId="9" fillId="0" borderId="2"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Border="1" applyAlignment="1">
      <alignment vertical="center" wrapText="1"/>
    </xf>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10" fillId="0" borderId="2" xfId="0" applyFont="1" applyBorder="1" applyAlignment="1">
      <alignment horizontal="justify" vertical="center"/>
    </xf>
    <xf numFmtId="0" fontId="7" fillId="0" borderId="1" xfId="0" applyFont="1" applyBorder="1" applyAlignment="1">
      <alignment vertical="center" wrapText="1"/>
    </xf>
    <xf numFmtId="0" fontId="1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9" fillId="0" borderId="2" xfId="0" applyFont="1" applyFill="1" applyBorder="1" applyAlignment="1">
      <alignment horizontal="justify" vertical="center" wrapText="1"/>
    </xf>
    <xf numFmtId="0" fontId="9" fillId="0" borderId="2" xfId="58"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xf>
    <xf numFmtId="177" fontId="9" fillId="0" borderId="2" xfId="0" applyNumberFormat="1" applyFont="1" applyFill="1" applyBorder="1" applyAlignment="1">
      <alignment horizontal="center" vertical="center" wrapText="1"/>
    </xf>
    <xf numFmtId="0" fontId="9" fillId="0" borderId="2" xfId="0" applyFont="1" applyBorder="1" applyAlignment="1">
      <alignment horizontal="justify" vertical="center"/>
    </xf>
    <xf numFmtId="0" fontId="9" fillId="0" borderId="2" xfId="0" applyFont="1" applyFill="1" applyBorder="1" applyAlignment="1">
      <alignment horizontal="center" vertical="top" wrapText="1"/>
    </xf>
    <xf numFmtId="178" fontId="9" fillId="0" borderId="2"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vertical="center" wrapText="1"/>
    </xf>
    <xf numFmtId="0" fontId="10" fillId="0" borderId="2" xfId="0" applyFont="1" applyBorder="1" applyAlignment="1">
      <alignment horizontal="center" vertical="center" wrapText="1"/>
    </xf>
    <xf numFmtId="0" fontId="9" fillId="0" borderId="2" xfId="0" applyFont="1" applyFill="1" applyBorder="1">
      <alignment vertical="center"/>
    </xf>
    <xf numFmtId="0" fontId="12" fillId="0" borderId="2" xfId="0" applyFont="1" applyFill="1" applyBorder="1" applyAlignment="1">
      <alignment horizontal="center" vertical="center" wrapText="1"/>
    </xf>
    <xf numFmtId="0" fontId="9" fillId="0" borderId="2" xfId="0" applyFont="1" applyBorder="1" applyAlignment="1">
      <alignment horizontal="center" vertical="center"/>
    </xf>
    <xf numFmtId="0" fontId="12" fillId="0" borderId="2" xfId="0" applyFont="1" applyBorder="1" applyAlignment="1">
      <alignment horizontal="center" vertical="center"/>
    </xf>
    <xf numFmtId="0" fontId="9" fillId="0" borderId="2" xfId="0" applyNumberFormat="1" applyFont="1" applyBorder="1" applyAlignment="1">
      <alignment horizontal="center" vertical="center"/>
    </xf>
    <xf numFmtId="0" fontId="9" fillId="0" borderId="2" xfId="0" applyFont="1" applyBorder="1">
      <alignment vertical="center"/>
    </xf>
    <xf numFmtId="0" fontId="13" fillId="0" borderId="2" xfId="0" applyFont="1" applyBorder="1" applyAlignment="1">
      <alignment horizontal="center" vertical="center" wrapText="1"/>
    </xf>
    <xf numFmtId="0" fontId="10" fillId="0" borderId="2" xfId="0" applyFont="1" applyBorder="1" applyAlignment="1">
      <alignment horizontal="center" vertical="center"/>
    </xf>
    <xf numFmtId="0" fontId="13" fillId="0" borderId="0" xfId="0" applyFont="1" applyAlignment="1">
      <alignment horizontal="center" vertical="center" wrapText="1"/>
    </xf>
    <xf numFmtId="0" fontId="9" fillId="0" borderId="2" xfId="0" applyFont="1" applyBorder="1" applyAlignment="1">
      <alignment horizontal="justify" vertical="center" wrapText="1"/>
    </xf>
    <xf numFmtId="0" fontId="13" fillId="0" borderId="2" xfId="0" applyFont="1" applyBorder="1">
      <alignment vertical="center"/>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_Sheet1_10" xfId="50"/>
    <cellStyle name="货币[0]_Sheet1" xfId="51"/>
    <cellStyle name="常规_Sheet1_20" xfId="52"/>
    <cellStyle name="常规 4" xfId="53"/>
    <cellStyle name="货币[0]_Sheet1 2" xfId="54"/>
    <cellStyle name="常规_Sheet1_13_Sheet1_5" xfId="55"/>
    <cellStyle name="常规 5" xfId="56"/>
    <cellStyle name="常规_Sheet1" xfId="57"/>
    <cellStyle name="常规 2" xfId="58"/>
    <cellStyle name="常规 14" xfId="59"/>
    <cellStyle name="常规 4 2" xfId="60"/>
    <cellStyle name="常规 7" xfId="61"/>
    <cellStyle name="常规_安保工程" xfId="62"/>
  </cellStyles>
  <dxfs count="1">
    <dxf>
      <fill>
        <patternFill patternType="solid">
          <bgColor rgb="FFFF9900"/>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4352;&#26421;&#21033;\E&#30424;&#25991;&#20214;\2023&#24180;\2023&#24180;&#32479;&#31609;&#25972;&#21512;&#26041;&#26696;\&#20234;&#20892;&#39046;&#12308;2023&#12309;6&#21495;&#38468;&#20214;&#20234;&#24029;&#21439;2023&#24180;&#32479;&#31609;&#25972;&#21512;&#36164;&#37329;&#23454;&#26045;&#26041;&#26696;&#26126;&#32454;&#34920;8.4&#214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2"/>
      <sheetName val="Sheet1"/>
      <sheetName val="Sheet3"/>
    </sheetNames>
    <sheetDataSet>
      <sheetData sheetId="0">
        <row r="4">
          <cell r="D4" t="str">
            <v>项目名称</v>
          </cell>
          <cell r="E4" t="str">
            <v>项目内容（建设任务）</v>
          </cell>
        </row>
        <row r="4">
          <cell r="G4" t="str">
            <v>补助标准</v>
          </cell>
          <cell r="H4" t="str">
            <v>建设地点</v>
          </cell>
        </row>
        <row r="4">
          <cell r="J4" t="str">
            <v>投入资金规模</v>
          </cell>
        </row>
        <row r="6">
          <cell r="H6" t="str">
            <v>乡（镇）</v>
          </cell>
          <cell r="I6" t="str">
            <v>村</v>
          </cell>
          <cell r="J6" t="str">
            <v> </v>
          </cell>
        </row>
        <row r="6">
          <cell r="L6" t="str">
            <v>中央资金</v>
          </cell>
          <cell r="M6" t="str">
            <v>省级资金</v>
          </cell>
          <cell r="N6" t="str">
            <v>市级资金</v>
          </cell>
          <cell r="O6" t="str">
            <v>县级资金</v>
          </cell>
        </row>
        <row r="7">
          <cell r="E7">
            <v>138</v>
          </cell>
        </row>
        <row r="7">
          <cell r="G7">
            <v>0</v>
          </cell>
          <cell r="H7">
            <v>0</v>
          </cell>
          <cell r="I7">
            <v>0</v>
          </cell>
          <cell r="J7">
            <v>25942.421045</v>
          </cell>
        </row>
        <row r="7">
          <cell r="L7">
            <v>6700</v>
          </cell>
          <cell r="M7">
            <v>8541.415</v>
          </cell>
          <cell r="N7">
            <v>4400</v>
          </cell>
          <cell r="O7">
            <v>6301.002584</v>
          </cell>
        </row>
        <row r="8">
          <cell r="E8">
            <v>72</v>
          </cell>
          <cell r="F8" t="str">
            <v>与台账比对</v>
          </cell>
          <cell r="G8">
            <v>0</v>
          </cell>
          <cell r="H8">
            <v>0</v>
          </cell>
          <cell r="I8">
            <v>0</v>
          </cell>
          <cell r="J8">
            <v>16775.428584</v>
          </cell>
          <cell r="K8" t="str">
            <v>与台账比对</v>
          </cell>
          <cell r="L8">
            <v>6247.843339</v>
          </cell>
          <cell r="M8">
            <v>5791.415</v>
          </cell>
          <cell r="N8">
            <v>2845.1642</v>
          </cell>
          <cell r="O8">
            <v>1891.002584</v>
          </cell>
        </row>
        <row r="9">
          <cell r="E9">
            <v>54</v>
          </cell>
        </row>
        <row r="9">
          <cell r="J9">
            <v>14229.678584</v>
          </cell>
        </row>
        <row r="9">
          <cell r="L9">
            <v>3702.093339</v>
          </cell>
          <cell r="M9">
            <v>5791.415</v>
          </cell>
          <cell r="N9">
            <v>2845.1642</v>
          </cell>
          <cell r="O9">
            <v>1891.002584</v>
          </cell>
        </row>
        <row r="10">
          <cell r="D10" t="str">
            <v>2023年伊川县平等乡古城村集体经济烟炕设施项目</v>
          </cell>
          <cell r="E10" t="str">
            <v>①炕房设施。烟叶炕房80间（含炕架、门、风机、地坪、粉刷、观察窗等）及烟叶分拣大棚、地坪等②电力设施。变压器3台及电缆、电缆沟、分电箱等。③供水设施。深机井1眼、10吨无塔供水器1台、水泵、电缆若干等。</v>
          </cell>
          <cell r="F10" t="str">
            <v>①炕房设施。烟叶炕房70间（含炕架、门、风机、地坪、观察窗等）及烟叶分拣大棚、地坪等②电力设施630kv变压器2台及输电配套等。③项目公示牌等。</v>
          </cell>
          <cell r="G10" t="str">
            <v>3.43万/间</v>
          </cell>
          <cell r="H10" t="str">
            <v>平等乡</v>
          </cell>
          <cell r="I10" t="str">
            <v>龙王屯村</v>
          </cell>
          <cell r="J10">
            <v>275</v>
          </cell>
          <cell r="K10">
            <v>269.37841</v>
          </cell>
        </row>
        <row r="10">
          <cell r="M10">
            <v>275</v>
          </cell>
        </row>
        <row r="11">
          <cell r="D11" t="str">
            <v>2023年伊川县江左镇白土瑶烟薯轮作项目</v>
          </cell>
          <cell r="E11" t="str">
            <v>改造烟炕11座，烟叶分拣大棚1座，提灌1座及铺设管道3800米、机井2眼，1台100kv变压器，1台150kv变压器</v>
          </cell>
          <cell r="F11" t="str">
            <v>改造烟炕11座，烟叶分拣大棚1座，提灌1座及铺设管道3800米、机井2眼，1台100kv变压器，1台150kv变压器</v>
          </cell>
          <cell r="G11" t="str">
            <v>20.6万/项</v>
          </cell>
          <cell r="H11" t="str">
            <v>江左镇</v>
          </cell>
          <cell r="I11" t="str">
            <v>江左镇白土瑶、塔沟等村</v>
          </cell>
          <cell r="J11">
            <v>268.5</v>
          </cell>
          <cell r="K11">
            <v>251.779797</v>
          </cell>
        </row>
        <row r="11">
          <cell r="M11">
            <v>268.5</v>
          </cell>
        </row>
        <row r="12">
          <cell r="D12" t="str">
            <v>2023年伊川县肉牛繁育体系建设项目</v>
          </cell>
          <cell r="E12" t="str">
            <v>建立肉牛改良站点1个，受益肉牛养殖户100户以上，其中脱贫户或监测户20户以上，降低肉牛养殖成本，提高养殖户经济效益。项目形成的固定资产归县农业农村局所有和管理。</v>
          </cell>
          <cell r="F12" t="str">
            <v>依托伊川县肉牛产业发展研究院采购优质肉牛冻精、疫苗、电子耳标、肉牛技术服务所需仪器设备、耗材等，建立和完善肉牛繁育体系，提高肉牛品质、降低养殖成本，促进肉牛产业健康稳定发展。</v>
          </cell>
          <cell r="G12" t="str">
            <v>300万/个</v>
          </cell>
          <cell r="H12" t="str">
            <v>伊川县</v>
          </cell>
          <cell r="I12" t="str">
            <v>伊川县</v>
          </cell>
          <cell r="J12">
            <v>300</v>
          </cell>
          <cell r="K12">
            <v>183.91</v>
          </cell>
        </row>
        <row r="12">
          <cell r="M12">
            <v>300</v>
          </cell>
        </row>
        <row r="13">
          <cell r="D13" t="str">
            <v>2023年伊川县吕店镇核心区谷子产业园项目</v>
          </cell>
          <cell r="E13" t="str">
            <v>1.吕店镇吕店村，符村等1473亩高标准农田建设。2.产业园信息化中心建设，涉及200平方展厅整修及多媒体信息化建设。3.信息中心供电供水配套建设，打井一眼200米，135平配电房1座，1250KVA变压器及配套。</v>
          </cell>
          <cell r="F13" t="e">
            <v>#N/A</v>
          </cell>
          <cell r="G13" t="str">
            <v>397.1万/项</v>
          </cell>
          <cell r="H13" t="str">
            <v>吕店镇</v>
          </cell>
          <cell r="I13" t="str">
            <v>吕店镇</v>
          </cell>
          <cell r="J13">
            <v>1191.44</v>
          </cell>
          <cell r="K13" t="e">
            <v>#N/A</v>
          </cell>
        </row>
        <row r="13">
          <cell r="M13">
            <v>1191.44</v>
          </cell>
        </row>
        <row r="14">
          <cell r="D14" t="str">
            <v>2023年伊川县特色种植补贴项目</v>
          </cell>
          <cell r="E14" t="str">
            <v>流转土地发展红薯、谷子、辣椒、烟叶、蔬菜、中药材等特色产业的种植户（含脱贫户监测户），种植相对集中连片且形成一定规模。流转土地100亩（含）以上300亩以下，给予种苗、机械、有机肥补贴，每亩补贴50元；流转土地300亩（含）以上，给予种苗、机械、有机肥补贴，每亩补贴100元。</v>
          </cell>
          <cell r="F14" t="str">
            <v>对集中连片种植红薯、谷子、中药材等特色产业100亩以上的经营主体，进行种苗、机械、有机肥补贴，每亩补贴100元。</v>
          </cell>
          <cell r="G14" t="str">
            <v>100元/亩</v>
          </cell>
          <cell r="H14" t="str">
            <v>伊川县</v>
          </cell>
          <cell r="I14" t="str">
            <v>伊川县</v>
          </cell>
          <cell r="J14">
            <v>1000</v>
          </cell>
          <cell r="K14">
            <v>1000</v>
          </cell>
        </row>
        <row r="14">
          <cell r="M14">
            <v>1000</v>
          </cell>
        </row>
        <row r="15">
          <cell r="D15" t="str">
            <v>2023年伊川县鸦岭镇等防返贫监测户种植补贴项目</v>
          </cell>
          <cell r="E15" t="str">
            <v>按照种植农作物每亩500元（不得低于1亩），每户不超过1000元的标准，对监测户进行种子（苗）、化肥、农药等补贴。</v>
          </cell>
          <cell r="F15" t="e">
            <v>#N/A</v>
          </cell>
          <cell r="G15" t="str">
            <v>500-1000元/户（人）</v>
          </cell>
          <cell r="H15" t="str">
            <v>鸦岭镇等15个乡镇村</v>
          </cell>
          <cell r="I15" t="str">
            <v>鸦岭镇等15个乡镇村</v>
          </cell>
          <cell r="J15">
            <v>93.345</v>
          </cell>
          <cell r="K15">
            <v>93.35</v>
          </cell>
        </row>
        <row r="15">
          <cell r="M15">
            <v>93.345</v>
          </cell>
        </row>
        <row r="16">
          <cell r="D16" t="str">
            <v>2023年伊川县白元镇常峪堡村5G智慧辣椒种植项目</v>
          </cell>
          <cell r="E16" t="str">
            <v>该项目计划新打机井2眼，蓄水池2000立方，田间水肥一体化管网地埋管网，田间电力配套，智能灌溉管理泵房2个，三通道施肥机2个，水源过滤系统2套，离心泵2个，变频柜2个，相应配套设施2套；电磁阀104个，阀门井20个，阀控器（含供电设施）52套，出水桩及配套设备52套等；多功能气象站2套，视频监控2套，太阳能杀虫灯10套，物联网虫情测报灯2套，太阳能孢子捕捉仪2套，土壤墒情传感器20套；田间巡防无人机、无人喷洒植保机各1套等。</v>
          </cell>
          <cell r="F16" t="str">
            <v>新打机井2眼,配套设施2套，蓄水池2500立方，550亩土地平整，水肥一体化管网7500米，泵房2个，施肥机、水源过滤系统、15KW离心泵、变频柜及相应配套设施2套；电磁阀104个，阀门井20个，阀控器（含供电设施）、出水桩及配套设备52套等；地面管网4000米，滴灌带39万米；多功能气象站、视频监控、物联网虫情测报灯、太阳能孢子捕捉仪2套，太阳能杀虫灯、土壤墒情传感器20套，项目公示牌等。</v>
          </cell>
          <cell r="G16" t="str">
            <v>65万/项</v>
          </cell>
          <cell r="H16" t="str">
            <v>白元镇</v>
          </cell>
          <cell r="I16" t="str">
            <v>白元镇常峪堡村</v>
          </cell>
          <cell r="J16">
            <v>260</v>
          </cell>
          <cell r="K16">
            <v>236.521381</v>
          </cell>
        </row>
        <row r="16">
          <cell r="M16">
            <v>260</v>
          </cell>
        </row>
        <row r="17">
          <cell r="D17" t="str">
            <v>2023年伊川县白沙镇白沙村高效农田灌溉配套机井项目</v>
          </cell>
          <cell r="E17" t="str">
            <v>250米深水井2眼，管理房2座，购置深井水泵2套，新建200立方高位水池一座，铺设地埋管4000米，防水口80个</v>
          </cell>
          <cell r="F17" t="str">
            <v>320米深水井2眼，机井配套设施2套，100立方蓄水池一座，变压器等配电设施，地埋管出水口等配套设施，井堡2座，项目公示牌等。</v>
          </cell>
          <cell r="G17" t="str">
            <v>50万/眼</v>
          </cell>
          <cell r="H17" t="str">
            <v>白沙镇</v>
          </cell>
          <cell r="I17" t="str">
            <v>白沙镇白沙村</v>
          </cell>
          <cell r="J17">
            <v>100</v>
          </cell>
          <cell r="K17">
            <v>94.178198</v>
          </cell>
        </row>
        <row r="17">
          <cell r="M17">
            <v>100</v>
          </cell>
        </row>
        <row r="18">
          <cell r="D18" t="str">
            <v>2023年伊川县白沙镇常岭村龙鼎产业道路硬化项目</v>
          </cell>
          <cell r="E18" t="str">
            <v>处理路基870米，填方抛石积淤3571m3,购土回填45390m3,挖路槽土方铺设30厘米厚水泥稳定碎石1470㎡，硬化道路长1170米，宽6.5米，厚度20厘米。</v>
          </cell>
          <cell r="F18" t="str">
            <v>破除砼路面1627㎡、挖运路槽土方797立方、挖淤泥抛石挤淤1014m3、回填土45390立方、铺设40厘米厚二灰土1074平方、铺设30厘米厚水泥稳定碎石1074平方、侧铺花岗岩道牙432米、混凝土边石260米、铺设彩色人行道透水砖825平方、砖砌挡土墙82.3立方、铺设直径500钢砼雨水管245米、直径400钢砼雨水管152米、砖砌粉直径1米雨水井14座、砌粉双篦雨水进水井17座、安装6米高太阳能路灯8座。项目公示牌等。</v>
          </cell>
          <cell r="G18" t="str">
            <v>170万/公里</v>
          </cell>
          <cell r="H18" t="str">
            <v>白沙镇</v>
          </cell>
          <cell r="I18" t="str">
            <v>白沙镇常岭村</v>
          </cell>
          <cell r="J18">
            <v>200</v>
          </cell>
          <cell r="K18">
            <v>200</v>
          </cell>
        </row>
        <row r="18">
          <cell r="M18">
            <v>200</v>
          </cell>
        </row>
        <row r="19">
          <cell r="D19" t="str">
            <v>2023年伊川县鸦岭镇柿树洼村红薯种植配套设施项目</v>
          </cell>
          <cell r="E19" t="str">
            <v>新建机井3眼，200m3蓄水池3个，100kva杆上变压器2台，150kva杆上变压器1台，PE地埋灌溉主管道等配套设施。</v>
          </cell>
          <cell r="F19" t="str">
            <v>新建机井3眼，100kva杆上变压器2台，150kva杆上变压器1台，100m3蓄水池3座，PE地埋灌溉主管道等配套设施。项目公示牌等。</v>
          </cell>
          <cell r="G19" t="str">
            <v>60万/眼</v>
          </cell>
          <cell r="H19" t="str">
            <v>鸦岭镇</v>
          </cell>
          <cell r="I19" t="str">
            <v>鸦岭镇柿树洼村</v>
          </cell>
          <cell r="J19">
            <v>180</v>
          </cell>
          <cell r="K19">
            <v>166.560921</v>
          </cell>
          <cell r="L19">
            <v>180</v>
          </cell>
        </row>
        <row r="20">
          <cell r="D20" t="str">
            <v>2023年伊川县鸦岭镇岭上硒薯产业园配套加工设施项目</v>
          </cell>
          <cell r="E20" t="str">
            <v>在富硒功能农业产业园打造冰烤薯和薯泥生产车间，建设红薯柔性烘烤机、红薯喷淋清洗机、沥水风干机、红薯速冻机、红薯泥杀菌锅等配套设施。</v>
          </cell>
          <cell r="F20" t="str">
            <v>在富硒功能农业产业园打造冰烤薯和薯泥生产车间，建设红薯热风烤炉、脱皮清洗机、红薯打泥机、杀菌锅、包装机等配套设施，项目公示牌等。</v>
          </cell>
          <cell r="G20" t="str">
            <v>236万/项</v>
          </cell>
          <cell r="H20" t="str">
            <v>鸦岭镇</v>
          </cell>
          <cell r="I20" t="str">
            <v>杜沟村</v>
          </cell>
          <cell r="J20">
            <v>236</v>
          </cell>
          <cell r="K20">
            <v>217.67</v>
          </cell>
        </row>
        <row r="20">
          <cell r="M20">
            <v>236</v>
          </cell>
        </row>
        <row r="21">
          <cell r="D21" t="str">
            <v>2023年伊川县镇葛寨镇特色种植产业园区配套设施项目</v>
          </cell>
          <cell r="E21" t="str">
            <v>修建产业路2.1千米，4米宽，厚度0.18米，共计8400平方米;铺设管网3700米，35Kw水泵及相关配套设施</v>
          </cell>
          <cell r="F21" t="e">
            <v>#N/A</v>
          </cell>
          <cell r="G21" t="str">
            <v>57万/公里</v>
          </cell>
          <cell r="H21" t="str">
            <v>葛寨镇</v>
          </cell>
          <cell r="I21" t="str">
            <v>葛寨镇后富山村</v>
          </cell>
          <cell r="J21">
            <v>180</v>
          </cell>
          <cell r="K21" t="e">
            <v>#N/A</v>
          </cell>
          <cell r="L21">
            <v>120</v>
          </cell>
        </row>
        <row r="21">
          <cell r="O21">
            <v>60</v>
          </cell>
        </row>
        <row r="22">
          <cell r="D22" t="str">
            <v>2023年伊川县镇葛寨镇田良科技现代化示范园</v>
          </cell>
          <cell r="E22" t="str">
            <v>园区道路建设；1、焦庄至园区南环路，赵村段330m、沙园段860m，宽3.5m，计4165m²。2、园区沙园片安装200千伏安变压器系统一套。</v>
          </cell>
          <cell r="F22" t="e">
            <v>#N/A</v>
          </cell>
          <cell r="G22" t="str">
            <v>48.5万/项</v>
          </cell>
          <cell r="H22" t="str">
            <v>葛寨镇</v>
          </cell>
          <cell r="I22" t="str">
            <v>黄兑村</v>
          </cell>
          <cell r="J22">
            <v>97</v>
          </cell>
          <cell r="K22" t="e">
            <v>#N/A</v>
          </cell>
        </row>
        <row r="22">
          <cell r="M22">
            <v>97</v>
          </cell>
        </row>
        <row r="23">
          <cell r="D23" t="str">
            <v>2023年伊川县鸦岭镇刘沟村红薯育苗基地项目</v>
          </cell>
          <cell r="E23" t="str">
            <v>600平方米育苗大棚5座、800平方米育苗大棚5座、灌溉管网、围网等配套设施。</v>
          </cell>
          <cell r="F23" t="str">
            <v>600平方米育苗大棚5座、800平方米育苗大棚5座、灌溉管网、围网等配套设施。</v>
          </cell>
          <cell r="G23" t="str">
            <v>9万/座</v>
          </cell>
          <cell r="H23" t="str">
            <v>鸦岭镇</v>
          </cell>
          <cell r="I23" t="str">
            <v>刘沟村</v>
          </cell>
          <cell r="J23">
            <v>91</v>
          </cell>
          <cell r="K23">
            <v>76.204741</v>
          </cell>
        </row>
        <row r="23">
          <cell r="M23">
            <v>91</v>
          </cell>
        </row>
        <row r="24">
          <cell r="D24" t="str">
            <v>2023年伊川县酒后镇酒后村集镇农贸市场项目</v>
          </cell>
          <cell r="E24" t="str">
            <v>硬化面积840㎡，配套水泥台面、卷帘门、太阳能路灯等设施</v>
          </cell>
          <cell r="F24" t="str">
            <v>硬化面积840㎡，配套水泥台面、卷帘门、太阳能路灯等设施</v>
          </cell>
          <cell r="G24" t="str">
            <v>357元/平方</v>
          </cell>
          <cell r="H24" t="str">
            <v>酒后镇</v>
          </cell>
          <cell r="I24" t="str">
            <v>酒后镇</v>
          </cell>
          <cell r="J24">
            <v>30</v>
          </cell>
          <cell r="K24">
            <v>30</v>
          </cell>
        </row>
        <row r="24">
          <cell r="M24">
            <v>30</v>
          </cell>
        </row>
        <row r="25">
          <cell r="D25" t="str">
            <v>2023年伊川县酒后镇便民桥引线修复项目</v>
          </cell>
          <cell r="E25" t="str">
            <v>新建3座桥梁引线及桥墩护砌建设</v>
          </cell>
          <cell r="F25" t="str">
            <v>新建桥梁引线及桥墩护砌等</v>
          </cell>
          <cell r="G25" t="str">
            <v>16.67万/座</v>
          </cell>
          <cell r="H25" t="str">
            <v>酒后镇</v>
          </cell>
          <cell r="I25" t="str">
            <v>酒后镇吕寨村、老庄村、寺沟村</v>
          </cell>
          <cell r="J25">
            <v>50</v>
          </cell>
          <cell r="K25">
            <v>26.688746</v>
          </cell>
        </row>
        <row r="25">
          <cell r="M25">
            <v>50</v>
          </cell>
        </row>
        <row r="26">
          <cell r="D26" t="str">
            <v>2023年伊川县酒后镇老庄村洛南果蔬交易中心项目</v>
          </cell>
          <cell r="E26" t="str">
            <v>建设的钢构棚2000平方米，配套水电路等设施</v>
          </cell>
          <cell r="F26" t="str">
            <v>建设钢构棚2000平方米，配套水电路等设施</v>
          </cell>
          <cell r="G26" t="str">
            <v>1350元/平方</v>
          </cell>
          <cell r="H26" t="str">
            <v>酒后镇</v>
          </cell>
          <cell r="I26" t="str">
            <v>酒后镇吕寨村</v>
          </cell>
          <cell r="J26">
            <v>270</v>
          </cell>
          <cell r="K26">
            <v>239.955277</v>
          </cell>
        </row>
        <row r="26">
          <cell r="M26">
            <v>270</v>
          </cell>
        </row>
        <row r="27">
          <cell r="D27" t="str">
            <v>2023年伊川县鸣皋镇东叶寨村优质蔬菜种植基地项目</v>
          </cell>
          <cell r="E27" t="str">
            <v>种植蔬菜400亩，打井4眼，变压器，地埋管及相关配套设施，硬化道路长1000米，宽4米。</v>
          </cell>
          <cell r="F27" t="str">
            <v>优质种植蔬菜基地配套设备，新打井2眼，地埋管及相关配套设施，硬化道路长745米，宽3米。</v>
          </cell>
          <cell r="G27" t="str">
            <v>25万/眼</v>
          </cell>
          <cell r="H27" t="str">
            <v>鸣皋镇</v>
          </cell>
          <cell r="I27" t="str">
            <v>鸣皋镇东叶寨村</v>
          </cell>
          <cell r="J27">
            <v>100</v>
          </cell>
          <cell r="K27">
            <v>101.65</v>
          </cell>
          <cell r="L27">
            <v>100</v>
          </cell>
        </row>
        <row r="28">
          <cell r="D28" t="str">
            <v>2023年伊川县鸣皋镇干河村特色种植项目</v>
          </cell>
          <cell r="E28" t="str">
            <v>特色种植项目基地配套设备，打井3眼，变压器及相关配套设施</v>
          </cell>
          <cell r="F28" t="str">
            <v>特色种植项目基地配套设备，打井3眼，变压器及相关配套设施</v>
          </cell>
          <cell r="G28" t="str">
            <v>13.33万/眼</v>
          </cell>
          <cell r="H28" t="str">
            <v>鸣皋镇</v>
          </cell>
          <cell r="I28" t="str">
            <v>鸣皋镇干河村</v>
          </cell>
          <cell r="J28">
            <v>40</v>
          </cell>
          <cell r="K28">
            <v>35.004794</v>
          </cell>
        </row>
        <row r="28">
          <cell r="N28">
            <v>40</v>
          </cell>
        </row>
        <row r="29">
          <cell r="D29" t="str">
            <v>2023年伊川县鸦岭镇槐树洼村龙凤山百果园配套设施项目</v>
          </cell>
          <cell r="E29" t="str">
            <v>打井1眼270米、启动柜、水泵配套、防水电缆、PE管2086米、排气井、排泥井、取水栓含阀门、阀门井含蝶阀、20t无塔供水器、管理房14平方米、低压线路架设等配套设施</v>
          </cell>
          <cell r="F29" t="str">
            <v>打井1眼270米、启动柜、水泵配套、防水电缆、PE管2086米、排气井、排泥井、取水栓含阀门、阀门井含蝶阀、20t无塔供水器、管理房14平方米、地埋电线等配套设施。</v>
          </cell>
          <cell r="G29" t="str">
            <v>50万/眼</v>
          </cell>
          <cell r="H29" t="str">
            <v>鸦岭镇</v>
          </cell>
          <cell r="I29" t="str">
            <v>鸦岭镇
槐树洼村</v>
          </cell>
          <cell r="J29">
            <v>50</v>
          </cell>
          <cell r="K29">
            <v>47.902616</v>
          </cell>
        </row>
        <row r="29">
          <cell r="N29">
            <v>50</v>
          </cell>
        </row>
        <row r="30">
          <cell r="D30" t="str">
            <v>2023年伊川县水寨镇银张村林果产业园道路配套项目</v>
          </cell>
          <cell r="E30" t="str">
            <v>硬化宽5.5m长1682米的道路，修复渠道120米，修筑C25混凝土挡墙160米，道路标识牌1座</v>
          </cell>
          <cell r="F30" t="str">
            <v>硬化宽5.5m长1706米的道路，修复渠道70米，修筑C25混凝土挡墙150米，道路标识牌1座</v>
          </cell>
          <cell r="G30" t="str">
            <v>102万/公里</v>
          </cell>
          <cell r="H30" t="str">
            <v>水寨镇</v>
          </cell>
          <cell r="I30" t="str">
            <v>水寨镇银张村</v>
          </cell>
          <cell r="J30">
            <v>173</v>
          </cell>
          <cell r="K30">
            <v>154.68</v>
          </cell>
        </row>
        <row r="30">
          <cell r="N30">
            <v>173</v>
          </cell>
        </row>
        <row r="31">
          <cell r="D31" t="str">
            <v>2023年伊川县鸣皋镇杨海山村等村烟草电烤房建设项目</v>
          </cell>
          <cell r="E31" t="str">
            <v>建设烟叶烤房70个，其中新建45个，改建25个；配套变压器4个及相应线路。</v>
          </cell>
          <cell r="F31" t="str">
            <v>新建烟叶烤房30个，配套变压器6个及相应线路，烘干设备5套，围墙120米，硬化地坪225平方，项目公示牌等。</v>
          </cell>
          <cell r="G31" t="str">
            <v>3.57万/个</v>
          </cell>
          <cell r="H31" t="str">
            <v>鸣皋镇</v>
          </cell>
          <cell r="I31" t="str">
            <v>鸣皋镇杨海山村、孙村、贾村、孟村4个村</v>
          </cell>
          <cell r="J31">
            <v>250</v>
          </cell>
          <cell r="K31">
            <v>230.101101</v>
          </cell>
        </row>
        <row r="31">
          <cell r="N31">
            <v>250</v>
          </cell>
        </row>
        <row r="32">
          <cell r="D32" t="str">
            <v>2023年伊川县河滨街道周岭社区建设吨包加工厂</v>
          </cell>
          <cell r="E32" t="str">
            <v>在周岭社区建设吨包加工厂米，总面积754平方米</v>
          </cell>
          <cell r="F32" t="e">
            <v>#N/A</v>
          </cell>
          <cell r="G32" t="str">
            <v>1326元/平方</v>
          </cell>
          <cell r="H32" t="str">
            <v>河滨街道</v>
          </cell>
          <cell r="I32" t="str">
            <v>周岭社区</v>
          </cell>
          <cell r="J32">
            <v>100</v>
          </cell>
          <cell r="K32" t="e">
            <v>#N/A</v>
          </cell>
        </row>
        <row r="32">
          <cell r="N32">
            <v>100</v>
          </cell>
        </row>
        <row r="33">
          <cell r="D33" t="str">
            <v>2023年伊川县高山镇高山村丹参加工基地项目</v>
          </cell>
          <cell r="E33" t="str">
            <v>建设丹参烘干加工项目，1080㎡高标准厂房1座,电烤房15个，配套100KVA变压器2台及配电柜2台。</v>
          </cell>
          <cell r="F33" t="str">
            <v>建设丹参烘干加工项目，1080㎡高标准厂房1座,电烤房15个，配套400KVA变压器2台及配电柜2台。</v>
          </cell>
          <cell r="G33" t="str">
            <v>13.75万/个</v>
          </cell>
          <cell r="H33" t="str">
            <v>高山镇</v>
          </cell>
          <cell r="I33" t="str">
            <v>高山镇高山村</v>
          </cell>
          <cell r="J33">
            <v>259.8</v>
          </cell>
          <cell r="K33">
            <v>338.97462</v>
          </cell>
        </row>
        <row r="33">
          <cell r="M33">
            <v>9</v>
          </cell>
          <cell r="N33">
            <v>220</v>
          </cell>
          <cell r="O33">
            <v>30.8</v>
          </cell>
        </row>
        <row r="34">
          <cell r="D34" t="str">
            <v>2023年伊川县彭婆镇郭洼村粉条加工项目</v>
          </cell>
          <cell r="E34" t="str">
            <v>建立集淀粉加工、粉条加工、冷冻抽丝、烘烤、分装等工艺的专业化、标准化的加工车间720平方，购置蒸汽发生器水处理、粉条包装袋封口机等生产设备</v>
          </cell>
          <cell r="F34" t="str">
            <v>新建自动化粉条加工生产线一条，新建720平方米钢构车间一栋，购置蒸汽发生器一套，蒸汽房40平方，水处理、消防、分拣、封装等设施。</v>
          </cell>
          <cell r="G34" t="str">
            <v>260万/项</v>
          </cell>
          <cell r="H34" t="str">
            <v>彭婆镇</v>
          </cell>
          <cell r="I34" t="str">
            <v>彭婆镇郭洼村</v>
          </cell>
          <cell r="J34">
            <v>260</v>
          </cell>
          <cell r="K34">
            <v>243.128672</v>
          </cell>
        </row>
        <row r="34">
          <cell r="N34">
            <v>260</v>
          </cell>
        </row>
        <row r="35">
          <cell r="D35" t="str">
            <v>2023年伊川县江左镇耿村等村烟薯轮作项目</v>
          </cell>
          <cell r="E35" t="str">
            <v>新建炕房40座，地面硬化8000平方，厕所1座，2台600kv变压器</v>
          </cell>
          <cell r="F35" t="str">
            <v>新建炕房40座，地面硬化8000平方，厕所1座，1台2000kv变压器。项目公示牌等。</v>
          </cell>
          <cell r="G35" t="str">
            <v>288万/项</v>
          </cell>
          <cell r="H35" t="str">
            <v>江左镇</v>
          </cell>
          <cell r="I35" t="str">
            <v>江左镇耿村、魏村、王瑶等村</v>
          </cell>
          <cell r="J35">
            <v>288</v>
          </cell>
          <cell r="K35">
            <v>262.508491</v>
          </cell>
        </row>
        <row r="35">
          <cell r="N35">
            <v>288</v>
          </cell>
        </row>
        <row r="36">
          <cell r="D36" t="str">
            <v>2023年伊川县平等乡平等村集体经济发展项目</v>
          </cell>
          <cell r="E36" t="str">
            <v>镇区集贸市场建设项目，拟盘活原平等粮管所闲置粮库及空地，改造为民俗特色客创中心2300㎡、新建镇区小吃城拱棚700㎡。</v>
          </cell>
          <cell r="F36" t="str">
            <v>镇区集贸市场建设项目，拟盘活原平等粮管所闲置粮库及空地，改造为民俗特色客创中心2300㎡、新建镇区小吃城拱棚700㎡。</v>
          </cell>
          <cell r="G36" t="str">
            <v>866元/平方</v>
          </cell>
          <cell r="H36" t="str">
            <v>平等乡</v>
          </cell>
          <cell r="I36" t="str">
            <v>平等村</v>
          </cell>
          <cell r="J36">
            <v>260</v>
          </cell>
          <cell r="K36">
            <v>260</v>
          </cell>
        </row>
        <row r="36">
          <cell r="N36">
            <v>260</v>
          </cell>
        </row>
        <row r="37">
          <cell r="D37" t="str">
            <v>2023年伊川县半坡镇段庄村特色种植配套设施项目</v>
          </cell>
          <cell r="E37" t="str">
            <v>蓄水池、管网、冷库等配套设施</v>
          </cell>
          <cell r="F37" t="str">
            <v>100立方储水罐2个、管网、400立方冷库等配套设施。</v>
          </cell>
          <cell r="G37" t="str">
            <v>20万/项</v>
          </cell>
          <cell r="H37" t="str">
            <v>半坡镇</v>
          </cell>
          <cell r="I37" t="str">
            <v>半坡镇段庄村</v>
          </cell>
          <cell r="J37">
            <v>60</v>
          </cell>
          <cell r="K37">
            <v>58.16</v>
          </cell>
        </row>
        <row r="37">
          <cell r="N37">
            <v>60</v>
          </cell>
        </row>
        <row r="38">
          <cell r="D38" t="str">
            <v>2023年伊川县白沙镇白沙村冷库项目</v>
          </cell>
          <cell r="E38" t="str">
            <v>冷冻产业链一体化厂房200平方</v>
          </cell>
          <cell r="F38" t="str">
            <v>冷冻产业链一体化厂房1000平方</v>
          </cell>
          <cell r="G38" t="str">
            <v>155元/平方</v>
          </cell>
          <cell r="H38" t="str">
            <v>白沙镇</v>
          </cell>
          <cell r="I38" t="str">
            <v>白沙村</v>
          </cell>
          <cell r="J38">
            <v>31</v>
          </cell>
          <cell r="K38">
            <v>31</v>
          </cell>
        </row>
        <row r="38">
          <cell r="N38">
            <v>31</v>
          </cell>
        </row>
        <row r="39">
          <cell r="D39" t="str">
            <v>2023年伊川县养殖大棚改造项目</v>
          </cell>
          <cell r="E39" t="str">
            <v>改造养殖大棚20座</v>
          </cell>
          <cell r="F39" t="str">
            <v>改造养殖大棚20座</v>
          </cell>
          <cell r="G39" t="str">
            <v>30万/座</v>
          </cell>
          <cell r="H39" t="str">
            <v>高山镇、鸦岭镇等</v>
          </cell>
          <cell r="I39" t="str">
            <v>高山镇、鸦岭镇等</v>
          </cell>
          <cell r="J39">
            <v>540</v>
          </cell>
          <cell r="K39">
            <v>722.69</v>
          </cell>
        </row>
        <row r="39">
          <cell r="O39">
            <v>540</v>
          </cell>
        </row>
        <row r="40">
          <cell r="D40" t="str">
            <v>2023年伊川县鸦岭镇卢村花椒加工生产线项目</v>
          </cell>
          <cell r="E40" t="str">
            <v>改建花椒烘干筛选车间1座，购置5000斤空气能烘干机4台、小型烘干机20台、脱籽机2台、筛椒机3台、色选机1台、电力配套等设施。</v>
          </cell>
          <cell r="F40" t="str">
            <v>改建花椒烘干筛选车间1座，购置5000斤空气能烘干机4台、小型烘干机20台、脱籽机2台、筛椒机3台、色选机1台、电力配套等设施。</v>
          </cell>
          <cell r="G40" t="str">
            <v>1.5万/台</v>
          </cell>
          <cell r="H40" t="str">
            <v>鸦岭镇</v>
          </cell>
          <cell r="I40" t="str">
            <v>卢村</v>
          </cell>
          <cell r="J40">
            <v>50</v>
          </cell>
          <cell r="K40">
            <v>57.323698</v>
          </cell>
        </row>
        <row r="40">
          <cell r="O40">
            <v>50</v>
          </cell>
        </row>
        <row r="41">
          <cell r="D41" t="str">
            <v>2023年伊川县半坡镇孙村种植基地配套设施建设项目</v>
          </cell>
          <cell r="E41" t="str">
            <v>购买药材空气能烘干房4个，空气能热泵烘干机1个，变压器及配套设施1个。</v>
          </cell>
          <cell r="F41" t="str">
            <v>购买中药材电加热烘干房4个，空气能热泵烘干房2个，变压器及配套设施。</v>
          </cell>
          <cell r="G41" t="str">
            <v>8.3万/个</v>
          </cell>
          <cell r="H41" t="str">
            <v>半坡镇</v>
          </cell>
          <cell r="I41" t="str">
            <v>孙村</v>
          </cell>
          <cell r="J41">
            <v>50</v>
          </cell>
          <cell r="K41">
            <v>49.73904</v>
          </cell>
        </row>
        <row r="41">
          <cell r="O41">
            <v>50</v>
          </cell>
        </row>
        <row r="42">
          <cell r="D42" t="str">
            <v>2023年伊川县白沙镇炉坪村产业发展道路硬化项目</v>
          </cell>
          <cell r="E42" t="str">
            <v>新修水泥道路长960米，宽4.5米、厚0.2米，铺设水泥管道涵洞2处，项目公示牌等。</v>
          </cell>
          <cell r="F42" t="str">
            <v>新修水泥道路长需约960米，宽4.5米、厚0.2米，铺设水泥管道涵洞2处，项目公示牌等。</v>
          </cell>
          <cell r="G42" t="str">
            <v>72万/公里</v>
          </cell>
          <cell r="H42" t="str">
            <v>白沙镇</v>
          </cell>
          <cell r="I42" t="str">
            <v>炉坪村</v>
          </cell>
          <cell r="J42">
            <v>69.2</v>
          </cell>
          <cell r="K42">
            <v>67.82</v>
          </cell>
        </row>
        <row r="42">
          <cell r="O42">
            <v>69.2</v>
          </cell>
        </row>
        <row r="43">
          <cell r="D43" t="str">
            <v>2023年伊川县肉牛扩群增量项目</v>
          </cell>
          <cell r="E43" t="str">
            <v>一是能繁母牛补贴项目。安排整合资金1400万元，对全县存栏的能繁母牛按照每头不超过1000元的标准进行补贴。二是按排资金500万新购进的育肥公牛按照每头不超过1000元的标准进行补贴。三是新建改造规模养殖场奖补项目，安排整合资金100万元，对新建200头以上规模养场按照每个栏位不超过1000元的标准进行补贴；对改造的200头以上规模养殖场按照不超过总投资30%的标准进行补贴。</v>
          </cell>
          <cell r="F43" t="str">
            <v>一是能繁母牛补贴项目。安排整合资金1400万元，对全县存栏的能繁母牛按照每头不超过1000元的标准进行补贴。二是按排资金500万新购进的育肥公牛按照每头不超过1000元的标准进行补贴。三是新建改造规模养殖场奖补项目，安排整合资金100万元，对新建200头以上规模养场按照每个栏位不超过1000元的标准进行补贴；对改造的200头以上规模养殖场按照不超过总投资30%的标准进行补贴。</v>
          </cell>
          <cell r="G43" t="str">
            <v>1000元/头</v>
          </cell>
          <cell r="H43" t="str">
            <v>伊川县</v>
          </cell>
          <cell r="I43" t="str">
            <v>伊川县</v>
          </cell>
          <cell r="J43">
            <v>2000</v>
          </cell>
          <cell r="K43">
            <v>2000</v>
          </cell>
          <cell r="L43">
            <v>1904.365439</v>
          </cell>
        </row>
        <row r="43">
          <cell r="N43">
            <v>95.634561</v>
          </cell>
        </row>
        <row r="44">
          <cell r="D44" t="str">
            <v>2023年伊川县肉牛技术服务项目</v>
          </cell>
          <cell r="E44" t="str">
            <v>安排整合资金500万元，采取政府购买服务的方式，为全县肉牛养殖户提供免费档案建立、配种、免疫、技术培训、技术咨询等服务。</v>
          </cell>
          <cell r="F44" t="str">
            <v>安排整合资金500万元，采取政府购买服务的方式，为全县肉牛养殖户提供免费档案建立、配种、免疫、技术培训、技术咨询等服务。</v>
          </cell>
          <cell r="G44" t="str">
            <v>500万/项</v>
          </cell>
          <cell r="H44" t="str">
            <v>伊川县</v>
          </cell>
          <cell r="I44" t="str">
            <v>伊川县</v>
          </cell>
          <cell r="J44">
            <v>500</v>
          </cell>
          <cell r="K44">
            <v>500</v>
          </cell>
        </row>
        <row r="44">
          <cell r="M44">
            <v>500</v>
          </cell>
        </row>
        <row r="45">
          <cell r="D45" t="str">
            <v>2023年伊川县农作物秸秆饲料化应用项目</v>
          </cell>
          <cell r="E45" t="str">
            <v>安排资金700万元，对牛羊养殖场户或收贮主体收贮的玉米秸秆黄贮按照每吨不超过50元的标准进行补贴，对小麦秸秆按照每吨不超过100元的标准进行补贴</v>
          </cell>
          <cell r="F45" t="str">
            <v>对牛羊养殖场户或收贮主体收贮的玉米秸秆黄贮按照每吨不超过50元的标准进行补贴，对小麦秸秆按照每吨不超过100元的标准进行补贴</v>
          </cell>
          <cell r="G45" t="str">
            <v>100元/吨</v>
          </cell>
          <cell r="H45" t="str">
            <v>伊川县</v>
          </cell>
          <cell r="I45" t="str">
            <v>伊川县</v>
          </cell>
          <cell r="J45">
            <v>700</v>
          </cell>
          <cell r="K45">
            <v>506</v>
          </cell>
        </row>
        <row r="45">
          <cell r="M45">
            <v>100</v>
          </cell>
          <cell r="N45">
            <v>600</v>
          </cell>
        </row>
        <row r="46">
          <cell r="D46" t="str">
            <v>2023年伊川县鸣皋镇下章屯村红薯育苗基地建设项目</v>
          </cell>
          <cell r="E46" t="str">
            <v>建设一次性育苗大棚6个，对60个红薯品种进行育苗。</v>
          </cell>
          <cell r="F46" t="str">
            <v>建设围栏260米，阳光大棚6个，技术展示牌1个。</v>
          </cell>
          <cell r="G46" t="str">
            <v>1.76万/个</v>
          </cell>
          <cell r="H46" t="str">
            <v>鸣皋镇</v>
          </cell>
          <cell r="I46" t="str">
            <v>章屯村</v>
          </cell>
          <cell r="J46">
            <v>10</v>
          </cell>
          <cell r="K46">
            <v>9.790225</v>
          </cell>
        </row>
        <row r="46">
          <cell r="M46">
            <v>10</v>
          </cell>
        </row>
        <row r="47">
          <cell r="D47" t="str">
            <v>2023年伊川县吕店镇竹园村农产品仓储及深加工项目</v>
          </cell>
          <cell r="E47" t="str">
            <v>钢结构标准化厂房1800㎡,配套水电、道路及中转场地硬化、门卫房、厂区大门、厕所、消防池、场地整理</v>
          </cell>
          <cell r="F47" t="str">
            <v>钢结构标准化厂房1800㎡,配套水电、道路及中转场地硬化、门卫房、厂区大门、厕所、消防池、场地整理</v>
          </cell>
          <cell r="G47" t="str">
            <v>788.8元/平方</v>
          </cell>
          <cell r="H47" t="str">
            <v>吕店镇</v>
          </cell>
          <cell r="I47" t="str">
            <v>竹园村</v>
          </cell>
          <cell r="J47">
            <v>142</v>
          </cell>
          <cell r="K47">
            <v>142</v>
          </cell>
        </row>
        <row r="47">
          <cell r="N47">
            <v>142</v>
          </cell>
        </row>
        <row r="48">
          <cell r="D48" t="str">
            <v>2023年伊川县葛寨镇吉章村产业灌溉项目</v>
          </cell>
          <cell r="E48" t="str">
            <v>硬化水渠1170米、宽0.4米、高0.5米</v>
          </cell>
          <cell r="F48" t="str">
            <v>修复40cm*50cm引水灌溉渠道1170米。</v>
          </cell>
          <cell r="G48" t="str">
            <v>256元/米</v>
          </cell>
          <cell r="H48" t="str">
            <v>葛寨镇</v>
          </cell>
          <cell r="I48" t="str">
            <v>吉章村</v>
          </cell>
          <cell r="J48">
            <v>30</v>
          </cell>
          <cell r="K48">
            <v>27.358293</v>
          </cell>
        </row>
        <row r="48">
          <cell r="N48">
            <v>30</v>
          </cell>
        </row>
        <row r="49">
          <cell r="D49" t="str">
            <v>2023年伊川县葛寨镇南坪村产业灌溉项目</v>
          </cell>
          <cell r="E49" t="str">
            <v>提灌站管理房40平方米,管道1500米，变压器一台，高压线路300米，水泵全套,3立方水池3个。</v>
          </cell>
          <cell r="F49" t="str">
            <v>机房维修31.8平方米，铺设PEΦ450引流管500米，PEΦ160管道2600米，新建水池9立方米，水泵1个及相关配套设施。</v>
          </cell>
          <cell r="G49" t="str">
            <v>20万/项</v>
          </cell>
          <cell r="H49" t="str">
            <v>葛寨镇</v>
          </cell>
          <cell r="I49" t="str">
            <v>南坪村</v>
          </cell>
          <cell r="J49">
            <v>60</v>
          </cell>
          <cell r="K49">
            <v>54.396408</v>
          </cell>
          <cell r="L49">
            <v>60</v>
          </cell>
        </row>
        <row r="50">
          <cell r="D50" t="str">
            <v>2023年伊川县白元镇富硒冷链仓储电力配套设施项目</v>
          </cell>
          <cell r="E50" t="str">
            <v>新建500变压器1台、配电柜1套、12米电线杆4根、高压绝缘线1200米、台架支架一套、JP柜一套、避雷器一套、接地装置2套、令克1组等</v>
          </cell>
          <cell r="F50" t="e">
            <v>#N/A</v>
          </cell>
          <cell r="G50" t="str">
            <v>19.6439/项</v>
          </cell>
          <cell r="H50" t="str">
            <v>白元镇</v>
          </cell>
          <cell r="I50" t="str">
            <v>常峪堡村</v>
          </cell>
          <cell r="J50">
            <v>19.6439</v>
          </cell>
          <cell r="K50" t="e">
            <v>#N/A</v>
          </cell>
        </row>
        <row r="50">
          <cell r="N50">
            <v>19.6439</v>
          </cell>
        </row>
        <row r="51">
          <cell r="D51" t="str">
            <v>2023年伊川县城关镇三龙口村农田灌溉项目</v>
          </cell>
          <cell r="E51" t="str">
            <v>打井1个，配套线路、管道1500米</v>
          </cell>
          <cell r="F51" t="str">
            <v>打井1个，配套线路、管道1500米</v>
          </cell>
          <cell r="G51" t="str">
            <v>60万/眼</v>
          </cell>
          <cell r="H51" t="str">
            <v>城关街道</v>
          </cell>
          <cell r="I51" t="str">
            <v>三龙口村</v>
          </cell>
          <cell r="J51">
            <v>60</v>
          </cell>
          <cell r="K51">
            <v>60</v>
          </cell>
          <cell r="L51">
            <v>60</v>
          </cell>
        </row>
        <row r="52">
          <cell r="D52" t="str">
            <v>2023年伊川县鸣皋镇陆浑西干渠修复项目</v>
          </cell>
          <cell r="E52" t="str">
            <v> 1、渠道清淤长 3.79km.  2、干渠修复707.3m。 3、支渠修复152m.支渠建设1.38 km。4.拆除及重建斗门20座。5.渡槽伸缩缝修复  </v>
          </cell>
          <cell r="F52" t="str">
            <v> 1、渠道清淤长 3.79km.  2、干渠修复707.3m。 3、支渠修复152m.支渠建设1.38 km。4.拆除及重建斗门20座。5.渡槽伸缩缝修复  </v>
          </cell>
          <cell r="G52" t="str">
            <v>72.36万/公里</v>
          </cell>
          <cell r="H52" t="str">
            <v>鸣皋镇</v>
          </cell>
          <cell r="I52" t="str">
            <v>鸣皋镇</v>
          </cell>
          <cell r="J52">
            <v>324.93</v>
          </cell>
          <cell r="K52">
            <v>276.678896</v>
          </cell>
        </row>
        <row r="52">
          <cell r="M52">
            <v>6.13</v>
          </cell>
          <cell r="N52">
            <v>23.856539</v>
          </cell>
          <cell r="O52">
            <v>294.94</v>
          </cell>
        </row>
        <row r="53">
          <cell r="D53" t="str">
            <v>2023年伊川县平等乡马庄村西干渠修复项目</v>
          </cell>
          <cell r="E53" t="str">
            <v>1.干渠清淤2.02KM，2.干渠修复270M.3.支渠建设8.27km.4.拆除重建生产桥2座.5.康沟渡槽修复。6.康沟退水渠修复。7.拆除重建斗门26座。8.新建节制退水闸1座</v>
          </cell>
          <cell r="F53" t="str">
            <v>1.干渠清淤2.02KM，2.干渠修复270M.3.支渠建设8.27km.4.拆除重建生产桥2座.5.康沟渡槽修复。6.康沟退水渠修复。7.拆除重建斗门26座。8.新建节制退水闸1座</v>
          </cell>
          <cell r="G53" t="str">
            <v>66.3万/公里</v>
          </cell>
          <cell r="H53" t="str">
            <v>平等乡</v>
          </cell>
          <cell r="I53" t="str">
            <v>平等乡</v>
          </cell>
          <cell r="J53">
            <v>357.212584</v>
          </cell>
          <cell r="K53">
            <v>357.212584</v>
          </cell>
        </row>
        <row r="53">
          <cell r="O53">
            <v>357.212584</v>
          </cell>
        </row>
        <row r="54">
          <cell r="D54" t="str">
            <v>伊川县江左镇白土窑村至江左村道路工程（产业配套）</v>
          </cell>
          <cell r="E54" t="str">
            <v>长1.81公里，宽6.5米，厚5厘米沥青混凝土路面</v>
          </cell>
          <cell r="F54" t="str">
            <v>长1.81公里，宽6.5米，厚5厘米沥青混凝土路面</v>
          </cell>
          <cell r="G54" t="str">
            <v>179万/公里</v>
          </cell>
          <cell r="H54" t="str">
            <v>江左镇</v>
          </cell>
          <cell r="I54" t="str">
            <v>白土窑村、江左村</v>
          </cell>
          <cell r="J54">
            <v>324.1357</v>
          </cell>
          <cell r="K54">
            <v>324.1357</v>
          </cell>
          <cell r="L54">
            <v>324.1357</v>
          </cell>
        </row>
        <row r="55">
          <cell r="D55" t="str">
            <v>伊川县江左镇白土窑村至刘窑村道路工程（产业配套）</v>
          </cell>
          <cell r="E55" t="str">
            <v>长2.76公里，宽6.5米，厚5厘米沥青混凝土路面</v>
          </cell>
          <cell r="F55" t="str">
            <v>长2.76公里，宽6.5米，厚5厘米沥青混凝土路面</v>
          </cell>
          <cell r="G55" t="str">
            <v>255万/公里</v>
          </cell>
          <cell r="H55" t="str">
            <v>江左镇</v>
          </cell>
          <cell r="I55" t="str">
            <v>孟家窑村、周家窑村、二郎庙、刘窑村</v>
          </cell>
          <cell r="J55">
            <v>704.4267</v>
          </cell>
          <cell r="K55">
            <v>704.4267</v>
          </cell>
          <cell r="L55">
            <v>704.4267</v>
          </cell>
        </row>
        <row r="56">
          <cell r="D56" t="str">
            <v>伊川县白沙镇张寨村道路工程（产业配套）</v>
          </cell>
          <cell r="E56" t="str">
            <v>长1.4km，宽5米，厚5厘米沥青混凝土路面</v>
          </cell>
          <cell r="F56" t="str">
            <v>长1.4km，宽5米，厚5厘米沥青混凝土路面</v>
          </cell>
          <cell r="G56" t="str">
            <v>144万/公里</v>
          </cell>
          <cell r="H56" t="str">
            <v>白沙镇</v>
          </cell>
          <cell r="I56" t="str">
            <v>张寨村</v>
          </cell>
          <cell r="J56">
            <v>202.0292</v>
          </cell>
          <cell r="K56">
            <v>202.0292</v>
          </cell>
        </row>
        <row r="56">
          <cell r="N56">
            <v>202.0292</v>
          </cell>
        </row>
        <row r="57">
          <cell r="D57" t="str">
            <v>伊川县葛寨镇黄庄村至吉章村道路工程（产业配套）</v>
          </cell>
          <cell r="E57" t="str">
            <v>长1.72公里，宽5米，厚5厘米沥青混凝土路面</v>
          </cell>
          <cell r="F57" t="str">
            <v>长1.72公里，宽5米，厚5厘米沥青混凝土路面</v>
          </cell>
          <cell r="G57" t="str">
            <v>144万/公里</v>
          </cell>
          <cell r="H57" t="str">
            <v>葛寨镇</v>
          </cell>
          <cell r="I57" t="str">
            <v>黄庄村、吉章村</v>
          </cell>
          <cell r="J57">
            <v>249.1655</v>
          </cell>
          <cell r="K57">
            <v>249.1655</v>
          </cell>
          <cell r="L57">
            <v>249.1655</v>
          </cell>
        </row>
        <row r="58">
          <cell r="D58" t="str">
            <v>2023年伊川县高山镇高山村丹参种植灌溉项目</v>
          </cell>
          <cell r="E58" t="str">
            <v>打灌溉深井4眼，配套变压器、井房</v>
          </cell>
          <cell r="F58" t="str">
            <v>新打灌溉深井4眼，配套 100KVA 变压器、37KW启动柜、潜水泵4套，Pe90、72管子、闸阀井5座、玻璃钢井堡，地埋线, 项目公示牌等。</v>
          </cell>
          <cell r="G58" t="str">
            <v>60万/眼</v>
          </cell>
          <cell r="H58" t="str">
            <v>高山镇</v>
          </cell>
          <cell r="I58" t="str">
            <v>高山村</v>
          </cell>
          <cell r="J58">
            <v>240</v>
          </cell>
          <cell r="K58">
            <v>154.979094</v>
          </cell>
        </row>
        <row r="58">
          <cell r="O58">
            <v>240</v>
          </cell>
        </row>
        <row r="59">
          <cell r="D59" t="str">
            <v>2023年伊川县高山镇高山村丹参种植产业道路项目</v>
          </cell>
          <cell r="E59" t="str">
            <v>新修产业道路2.2公里</v>
          </cell>
          <cell r="F59" t="str">
            <v>新修产业道路2560米，水泥混凝土路面，道路宽4米，厚20公分，项目公示牌等。</v>
          </cell>
          <cell r="G59" t="str">
            <v>90万/公里</v>
          </cell>
          <cell r="H59" t="str">
            <v>高山镇</v>
          </cell>
          <cell r="I59" t="str">
            <v>高山村</v>
          </cell>
          <cell r="J59">
            <v>198.85</v>
          </cell>
          <cell r="K59">
            <v>193.021305</v>
          </cell>
        </row>
        <row r="59">
          <cell r="O59">
            <v>198.85</v>
          </cell>
        </row>
        <row r="60">
          <cell r="D60" t="str">
            <v>2023年伊川县鸣皋镇下章屯村红薯种植基地道路硬化项目</v>
          </cell>
          <cell r="E60" t="str">
            <v>红薯种植基地配套基础设施，硬化产业道路全长4500米，宽3.5米。其中下章屯村至孙村长1500米，宽3.5米，下章屯村至马良寨村长1500米，宽3.5米，下章屯村至马良寨移民村长1500米，宽3.5米。</v>
          </cell>
          <cell r="F60" t="str">
            <v>红薯种植基地配套基础设施，硬化产业道路全长4600米。其中下章屯至孙村1935米，宽3.5米，下章屯至马良寨1640米，宽3.5米，下章屯至马良寨移民村1025米，宽4米。项目公示牌等。</v>
          </cell>
          <cell r="G60" t="str">
            <v>42万/公里</v>
          </cell>
          <cell r="H60" t="str">
            <v>鸣皋镇</v>
          </cell>
          <cell r="I60" t="str">
            <v>下章屯村</v>
          </cell>
          <cell r="J60">
            <v>189</v>
          </cell>
          <cell r="K60">
            <v>212.26</v>
          </cell>
        </row>
        <row r="60">
          <cell r="M60">
            <v>189</v>
          </cell>
        </row>
        <row r="61">
          <cell r="D61" t="str">
            <v>2023年伊川县平等乡龙王屯村烟薯轮作配套项目</v>
          </cell>
          <cell r="E61" t="str">
            <v>①深水机井4眼、变压器4台、智能井堡4套、水泵、电缆等。②90PE地埋灌溉管网4000米，出水阀150套。③宽4.5米生产道路硬化2300米。</v>
          </cell>
          <cell r="F61" t="str">
            <v>①深水机井3眼、变压器3台、智能井堡3套、水泵、电缆等。②宽4.0米生产道路硬化2300米。③项目公示牌等。</v>
          </cell>
          <cell r="G61" t="str">
            <v>61.25万/眼</v>
          </cell>
          <cell r="H61" t="str">
            <v>平等乡</v>
          </cell>
          <cell r="I61" t="str">
            <v>龙王屯村</v>
          </cell>
          <cell r="J61">
            <v>245</v>
          </cell>
          <cell r="K61">
            <v>398.797504</v>
          </cell>
        </row>
        <row r="61">
          <cell r="M61">
            <v>245</v>
          </cell>
        </row>
        <row r="62">
          <cell r="D62" t="str">
            <v>2023年伊川县成兴农业养殖基地修复项目</v>
          </cell>
          <cell r="E62" t="str">
            <v>成兴牧业养殖基地道路修复、墙体修复14000平方，圈舍修复等</v>
          </cell>
          <cell r="F62" t="e">
            <v>#N/A</v>
          </cell>
          <cell r="G62" t="str">
            <v>121.42元/平方</v>
          </cell>
          <cell r="H62" t="str">
            <v>鸦岭镇</v>
          </cell>
          <cell r="I62" t="str">
            <v>亓岭村</v>
          </cell>
          <cell r="J62">
            <v>170</v>
          </cell>
          <cell r="K62" t="e">
            <v>#N/A</v>
          </cell>
        </row>
        <row r="62">
          <cell r="M62">
            <v>170</v>
          </cell>
        </row>
        <row r="63">
          <cell r="D63" t="str">
            <v>2023年伊川县吕店镇符村等集体经济发展项目</v>
          </cell>
          <cell r="E63" t="str">
            <v>新建1600平方钢结构隔板及4000余平方消防设施,购买同步车40台,海绵复合机1台</v>
          </cell>
          <cell r="F63" t="str">
            <v>1600平方钢结构隔板及4000余平方消防设施,同步车40台,海绵复合机1台</v>
          </cell>
          <cell r="G63" t="str">
            <v>178元/平方</v>
          </cell>
          <cell r="H63" t="str">
            <v>吕店镇</v>
          </cell>
          <cell r="I63" t="str">
            <v>符村</v>
          </cell>
          <cell r="J63">
            <v>100</v>
          </cell>
          <cell r="K63">
            <v>100</v>
          </cell>
        </row>
        <row r="63">
          <cell r="M63">
            <v>100</v>
          </cell>
        </row>
        <row r="64">
          <cell r="D64" t="str">
            <v>2023年伊川县鸦岭镇柿树洼村等六个村肉牛产业集体经济发展项目</v>
          </cell>
          <cell r="E64" t="str">
            <v>鸦岭镇柿树洼村、亓岭村、于营村、常川村、下沟村、楼子头村等六个村每村投入50万元和伊川县乡村振兴发展有限责任公司合作，用于肉牛产业发展项目建设。</v>
          </cell>
          <cell r="F64" t="str">
            <v>鸦岭镇柿树洼村、亓岭村、于营村、常川村、下沟村、楼子头村等六个村每村投入50万元和伊川县乡村振兴发展有限责任公司合作，用于肉牛产业发展项目建设。</v>
          </cell>
        </row>
        <row r="64">
          <cell r="H64" t="str">
            <v>鸦岭镇</v>
          </cell>
          <cell r="I64" t="str">
            <v>亓岭村</v>
          </cell>
          <cell r="J64">
            <v>300</v>
          </cell>
          <cell r="K64">
            <v>300</v>
          </cell>
        </row>
        <row r="65">
          <cell r="D65" t="str">
            <v>2023年伊川县吕店镇周沟村牡丹产业园拓宽项目</v>
          </cell>
          <cell r="E65" t="str">
            <v>长2.1公里水泥路面加宽1.5米，厚18cm路面混凝土和20cm级配碎石，项目公示牌等。</v>
          </cell>
          <cell r="F65" t="str">
            <v>长2.1公里水泥路面加宽1.5米，厚18cm路面混凝土和20cm级配碎石，项目公示牌等。</v>
          </cell>
        </row>
        <row r="65">
          <cell r="H65" t="str">
            <v>吕店镇</v>
          </cell>
          <cell r="I65" t="str">
            <v>周沟村</v>
          </cell>
          <cell r="J65">
            <v>240</v>
          </cell>
          <cell r="K65">
            <v>240</v>
          </cell>
        </row>
        <row r="66">
          <cell r="D66" t="str">
            <v>2023年伊川县吕店镇周沟村牡丹产业园水利灌溉项目</v>
          </cell>
          <cell r="E66" t="str">
            <v>水利灌溉设施：机井1眼180米，20吨无塔供水器1个，15方水泵1个，400KVA变压器1个，高压线、低压电线5公里左右；管槽开挖铺设灌溉管网3公里左右，无塔供水器启动柜1个，9个低压分接箱。项目公示牌等。</v>
          </cell>
          <cell r="F66" t="str">
            <v>水利灌溉设施：机井1眼180米，20吨无塔供水器1个，15方水泵1个，400KVA变压器1个，高压线、低压电线5公里左右；管槽开挖铺设灌溉管网3公里左右，无塔供水器启动柜1个，9个低压分接箱。项目公示牌等。</v>
          </cell>
        </row>
        <row r="66">
          <cell r="H66" t="str">
            <v>吕店镇</v>
          </cell>
          <cell r="I66" t="str">
            <v>周沟村</v>
          </cell>
          <cell r="J66">
            <v>91.659601</v>
          </cell>
          <cell r="K66">
            <v>91.659601</v>
          </cell>
        </row>
        <row r="67">
          <cell r="D67" t="str">
            <v>2023年伊川县平等乡马回村西干渠修复工程项目</v>
          </cell>
          <cell r="E67" t="str">
            <v>①干渠拆除重建270米。②马回村支渠建设2km。③拆除重建生产桥一座。④新建节制退水闸1座。⑤斗槽修复1座。⑥退水渠修复1处。⑦拆除新建斗门桥21座。⑧项目公示牌等。</v>
          </cell>
          <cell r="F67" t="str">
            <v>①干渠拆除重建270米。②马回村支渠建设2km。③拆除重建生产桥一座。④新建节制退水闸1座。⑤斗槽修复1座。⑥退水渠修复1处。⑦拆除新建斗门桥21座。⑧项目公示牌等。</v>
          </cell>
        </row>
        <row r="67">
          <cell r="H67" t="str">
            <v>平等乡</v>
          </cell>
          <cell r="I67" t="str">
            <v>马回村、上元村</v>
          </cell>
          <cell r="J67">
            <v>237.867769</v>
          </cell>
          <cell r="K67">
            <v>237.867769</v>
          </cell>
        </row>
        <row r="68">
          <cell r="D68" t="str">
            <v>2023年伊川县河滨街道周岭社区烟薯轮作配套项目</v>
          </cell>
          <cell r="E68" t="str">
            <v>硬化宽4米、厚18公分厚C25商砼的生产路1500米；砌石水坝429立方米；修建蓄水池650立方米，池壁25公分厚；清理河床4000平方米，深度2米；集水池、水泵、电缆4*5、200米、直埋5000米供水PE管等。</v>
          </cell>
          <cell r="F68" t="str">
            <v>硬化宽4米、厚18公分厚C25商砼的生产路1500米；砌石水坝429立方米；修建蓄水池650立方米，池壁25公分厚；清理河床4000平方米，深度2米；集水池、水泵、电缆4*5、200米、直埋5000米供水PE管等。</v>
          </cell>
        </row>
        <row r="68">
          <cell r="H68" t="str">
            <v>河滨街道</v>
          </cell>
          <cell r="I68" t="str">
            <v>周岭社区</v>
          </cell>
          <cell r="J68">
            <v>120</v>
          </cell>
          <cell r="K68">
            <v>120</v>
          </cell>
        </row>
        <row r="69">
          <cell r="D69" t="str">
            <v>2023年伊川县葛寨镇田良科技农业现代化示范园项目</v>
          </cell>
          <cell r="E69" t="str">
            <v>1.新打650m深机井1眼，200QJ20-175潜水泵1台等配套设施；2.新建7000m3蓄水池1座，增压泵站1座；3.修建4m宽混凝土生产道路3200m；4.安装S13-M-200KVA变压器1台，架设10KV高压线路1100m，380V低压线路1330m；5.项目公示牌等。</v>
          </cell>
          <cell r="F69" t="str">
            <v>1.新打650m深机井1眼，200QJ20-175潜水泵1台等配套设施；2.新建7000m3蓄水池1座，增压泵站1座；3.修建4m宽混凝土生产道路3200m；4.安装S13-M-200KVA变压器1台，架设10KV高压线路1100m，380V低压线路1330m；5.项目公示牌等。</v>
          </cell>
        </row>
        <row r="69">
          <cell r="H69" t="str">
            <v>葛寨镇</v>
          </cell>
          <cell r="I69" t="str">
            <v>沙园村、黄兑村、赵村</v>
          </cell>
          <cell r="J69">
            <v>300</v>
          </cell>
          <cell r="K69">
            <v>300</v>
          </cell>
        </row>
        <row r="70">
          <cell r="D70" t="str">
            <v>2023年伊川县吕店镇周沟村牡丹产业园新建产业路项目</v>
          </cell>
          <cell r="E70" t="str">
            <v>新建砂石路长1846米，宽2.7米，路面厚20cm碎石，护坡125米。项目公示牌等。</v>
          </cell>
          <cell r="F70" t="str">
            <v>新建砂石路长1846米，宽2.7米，路面厚20cm碎石，护坡125米。项目公示牌等。</v>
          </cell>
        </row>
        <row r="70">
          <cell r="H70" t="str">
            <v>吕店镇</v>
          </cell>
          <cell r="I70" t="str">
            <v>周沟村</v>
          </cell>
          <cell r="J70">
            <v>78.115568</v>
          </cell>
          <cell r="K70">
            <v>78.115568</v>
          </cell>
        </row>
        <row r="71">
          <cell r="D71" t="str">
            <v>2023年伊川县吕店镇核心区谷子产业园信息化建设项目</v>
          </cell>
          <cell r="E71" t="str">
            <v>信息化建设：产业园控制中心提升项目，涉及信息平台建设及多媒体信息化建设。产业园供电供水配套建设：1.打井一眼200米，实施井配套无塔供水器建设。2.完成电力配套建设，1250KVA/10/0.4KV变压器及配套设施。3.项目公示牌等。</v>
          </cell>
          <cell r="F71" t="str">
            <v>信息化建设：产业园控制中心提升项目，涉及信息平台建设及多媒体信息化建设。产业园供电供水配套建设：1.打井一眼200米，实施井配套无塔供水器建设。2.完成电力配套建设，1250KVA/10/0.4KV变压器及配套设施。3.项目公示牌等。</v>
          </cell>
        </row>
        <row r="71">
          <cell r="H71" t="str">
            <v>吕店镇</v>
          </cell>
          <cell r="I71" t="str">
            <v>吕店村</v>
          </cell>
          <cell r="J71">
            <v>96.865549</v>
          </cell>
          <cell r="K71">
            <v>96.865549</v>
          </cell>
        </row>
        <row r="72">
          <cell r="D72" t="str">
            <v>2023年伊川县平等乡四合头村集体经济秸秆综合利用项目</v>
          </cell>
          <cell r="E72" t="str">
            <v>①购置轮盘式秸秆粉碎机一台、购置秸秆打捆机一台、称重地磅2台、传送带一套。②安装200kv变压器一台及配套输电线路。③场地道路水稳层铺设600平方米。④项目公示牌等。</v>
          </cell>
          <cell r="F72" t="str">
            <v>①购置轮盘式秸秆粉碎机一台、购置秸秆打捆机一台、称重地磅2台、传送带一套。②安装200kv变压器一台及配套输电线路。③场地道路水稳层铺设600平方米。④项目公示牌等。</v>
          </cell>
        </row>
        <row r="72">
          <cell r="H72" t="str">
            <v>平等乡</v>
          </cell>
          <cell r="I72" t="str">
            <v>四合头村</v>
          </cell>
          <cell r="J72">
            <v>35</v>
          </cell>
          <cell r="K72">
            <v>35</v>
          </cell>
        </row>
        <row r="73">
          <cell r="D73" t="str">
            <v>2023年伊川县鸦岭镇高沟村等四个村肉羊产业集体经济发展项目</v>
          </cell>
          <cell r="E73" t="str">
            <v>鸦岭镇高沟村、韩洼村、西沟村、曹窑村等四个村每村投入50万元和伊川县乡村振兴发展有限责任公司合作，用于肉羊产业发展项目建设。</v>
          </cell>
          <cell r="F73" t="str">
            <v>鸦岭镇高沟村、韩洼村、西沟村、曹窑村等四个村每村投入50万元和伊川县乡村振兴发展有限责任公司合作，用于肉羊产业发展项目建设。</v>
          </cell>
        </row>
        <row r="73">
          <cell r="H73" t="str">
            <v>鸦岭镇</v>
          </cell>
          <cell r="I73" t="str">
            <v>高沟村等</v>
          </cell>
          <cell r="J73">
            <v>200</v>
          </cell>
          <cell r="K73">
            <v>200</v>
          </cell>
        </row>
        <row r="74">
          <cell r="D74" t="str">
            <v>2023年伊川县彭婆镇西牛庄村省派第一书记废旧物资回收加工项目</v>
          </cell>
          <cell r="E74" t="str">
            <v>购买加工设备龙门剪630TS-1000吨1台</v>
          </cell>
          <cell r="F74" t="str">
            <v>购买加工设备龙门剪630TS-1000吨1台</v>
          </cell>
        </row>
        <row r="74">
          <cell r="H74" t="str">
            <v>彭婆镇</v>
          </cell>
          <cell r="I74" t="str">
            <v>西牛庄村</v>
          </cell>
          <cell r="J74">
            <v>50</v>
          </cell>
          <cell r="K74">
            <v>50</v>
          </cell>
        </row>
        <row r="75">
          <cell r="D75" t="str">
            <v>2023年伊川县鸦岭镇高沟村产业道路修复项目</v>
          </cell>
          <cell r="E75" t="str">
            <v>路基拆除修复1282.05平方米，5米宽道路柏油铺设1072米，6.5米宽道路铺设柏油376米</v>
          </cell>
          <cell r="F75" t="str">
            <v>路基拆除修复1282.05平方米，5米宽道路柏油铺设1072米，6.5米宽道路铺设柏油376米</v>
          </cell>
        </row>
        <row r="75">
          <cell r="I75" t="str">
            <v>高沟村</v>
          </cell>
          <cell r="J75">
            <v>130</v>
          </cell>
          <cell r="K75">
            <v>130</v>
          </cell>
        </row>
        <row r="76">
          <cell r="D76" t="str">
            <v>2023年伊川县城关街道野狐岭社区集体经济产业采摘园项目</v>
          </cell>
          <cell r="E76" t="str">
            <v>1.打井2眼，各深200米，水泵及电缆线全套，玻璃钢井堡2套，自耦式启动柜1套，变频控制柜供水。2.园内铺设水管2409米、阀门井13个，排气井3个。3.建设采摘大棚8个4480平方米。4.混凝土道路1300平方米（厚18CM）。5.10KV高压线路架设350米，7根非预应力水泥电杆11米高，变压器为100kva,及配套计量箱、盘柜等。6.拖拉机及配套1个、打药机3台、农用三轮车1台。</v>
          </cell>
          <cell r="F76" t="str">
            <v>1.打井2眼，各深200米，水泵及电缆线全套，玻璃钢井堡2套，自耦式启动柜1套，变频控制柜供水。2.园内铺设水管2409米、阀门井13个，排气井3个。3.建设采摘大棚8个4480平方米。4.混凝土道路1300平方米（厚18CM）。5.10KV高压线路架设350米，7根非预应力水泥电杆11米高，变压器为100kva,及配套计量箱、盘柜等。6.拖拉机及配套1个、打药机3台、农用三轮车1台。</v>
          </cell>
        </row>
        <row r="76">
          <cell r="I76" t="str">
            <v>野狐岭社区</v>
          </cell>
          <cell r="J76">
            <v>157.62</v>
          </cell>
          <cell r="K76">
            <v>157.62</v>
          </cell>
        </row>
        <row r="77">
          <cell r="E77">
            <v>18</v>
          </cell>
          <cell r="F77" t="e">
            <v>#N/A</v>
          </cell>
        </row>
        <row r="77">
          <cell r="J77">
            <v>2545.75</v>
          </cell>
          <cell r="K77" t="e">
            <v>#N/A</v>
          </cell>
          <cell r="L77">
            <v>2545.75</v>
          </cell>
          <cell r="M77">
            <v>0</v>
          </cell>
          <cell r="N77">
            <v>0</v>
          </cell>
          <cell r="O77">
            <v>0</v>
          </cell>
        </row>
        <row r="78">
          <cell r="D78" t="str">
            <v>2023年伊川县“雨露计划”短期技能补助项目</v>
          </cell>
          <cell r="E78" t="str">
            <v>短期技能补助560人</v>
          </cell>
          <cell r="F78" t="str">
            <v>短期技能补助560人</v>
          </cell>
          <cell r="G78" t="str">
            <v>1500-2000/人</v>
          </cell>
          <cell r="H78" t="str">
            <v>伊川县</v>
          </cell>
          <cell r="I78" t="str">
            <v>伊川县</v>
          </cell>
          <cell r="J78">
            <v>112</v>
          </cell>
          <cell r="K78">
            <v>112</v>
          </cell>
          <cell r="L78">
            <v>112</v>
          </cell>
        </row>
        <row r="79">
          <cell r="D79" t="str">
            <v>2023年伊川县城关街道脱贫人口及监测对象转移就业补贴项目</v>
          </cell>
          <cell r="E79" t="str">
            <v>转移就业补贴91人,其中脱贫劳动力86人，监测对象5人。</v>
          </cell>
          <cell r="F79" t="str">
            <v>转移就业补贴91人,其中脱贫劳动力86人，监测对象5人。</v>
          </cell>
          <cell r="G79" t="str">
            <v>500-1000元/户（人）</v>
          </cell>
          <cell r="H79" t="str">
            <v>城关街道办</v>
          </cell>
          <cell r="I79" t="str">
            <v>城关街道办</v>
          </cell>
          <cell r="J79">
            <v>17</v>
          </cell>
          <cell r="K79">
            <v>7.65</v>
          </cell>
          <cell r="L79">
            <v>17</v>
          </cell>
        </row>
        <row r="80">
          <cell r="D80" t="str">
            <v>2023年伊川县河滨街道脱贫人口及监测对象转移就业补贴项目</v>
          </cell>
          <cell r="E80" t="str">
            <v>转移就业补贴116人,其中脱贫劳动力104人，监测对象12人。</v>
          </cell>
          <cell r="F80" t="str">
            <v>转移就业补贴116人,其中脱贫劳动力104人，监测对象12人。</v>
          </cell>
          <cell r="G80" t="str">
            <v>500-1000元/户（人）</v>
          </cell>
          <cell r="H80" t="str">
            <v>河滨街道</v>
          </cell>
          <cell r="I80" t="str">
            <v>河滨街道</v>
          </cell>
          <cell r="J80">
            <v>20</v>
          </cell>
          <cell r="K80">
            <v>7.75</v>
          </cell>
          <cell r="L80">
            <v>20</v>
          </cell>
        </row>
        <row r="81">
          <cell r="D81" t="str">
            <v>2023年伊川县鸦岭镇脱贫人口及监测对象转移就业补贴项目</v>
          </cell>
          <cell r="E81" t="str">
            <v>转移就业补贴1710人,其中脱贫劳动力4560人，监测对象238人。</v>
          </cell>
          <cell r="F81" t="str">
            <v>转移就业补贴1710人,其中脱贫劳动力4560人，监测对象238人。</v>
          </cell>
          <cell r="G81" t="str">
            <v>500-1000元/户（人）</v>
          </cell>
          <cell r="H81" t="str">
            <v>鸦岭镇</v>
          </cell>
          <cell r="I81" t="str">
            <v>鸦岭镇</v>
          </cell>
          <cell r="J81">
            <v>253</v>
          </cell>
          <cell r="K81">
            <v>172.5</v>
          </cell>
          <cell r="L81">
            <v>253</v>
          </cell>
        </row>
        <row r="82">
          <cell r="D82" t="str">
            <v>2023年伊川县高山镇脱贫人口及监测对象转移就业补贴项目</v>
          </cell>
          <cell r="E82" t="str">
            <v>转移就业补贴495人,其中脱贫劳动力440人，监测对象55人。</v>
          </cell>
          <cell r="F82" t="str">
            <v>转移就业补贴495人,其中脱贫劳动力440人，监测对象55人。</v>
          </cell>
          <cell r="G82" t="str">
            <v>500-1000元/户（人）</v>
          </cell>
          <cell r="H82" t="str">
            <v>高山镇</v>
          </cell>
          <cell r="I82" t="str">
            <v>高山镇</v>
          </cell>
          <cell r="J82">
            <v>50</v>
          </cell>
          <cell r="K82">
            <v>55</v>
          </cell>
          <cell r="L82">
            <v>50</v>
          </cell>
        </row>
        <row r="83">
          <cell r="D83" t="str">
            <v>2023年伊川县平等乡脱贫人口及监测对象转移就业补贴项目</v>
          </cell>
          <cell r="E83" t="str">
            <v>转移就业补贴1701人,其中脱贫劳动力1584人，监测对象117人。</v>
          </cell>
          <cell r="F83" t="str">
            <v>转移就业补贴1701人,其中脱贫劳动力1584人，监测对象117人。</v>
          </cell>
          <cell r="G83" t="str">
            <v>500-1000元/户（人）</v>
          </cell>
          <cell r="H83" t="str">
            <v>平等乡</v>
          </cell>
          <cell r="I83" t="str">
            <v>平等乡</v>
          </cell>
          <cell r="J83">
            <v>93.9</v>
          </cell>
          <cell r="K83">
            <v>79.4</v>
          </cell>
          <cell r="L83">
            <v>93.9</v>
          </cell>
        </row>
        <row r="84">
          <cell r="D84" t="str">
            <v>2023年伊川县鸣皋镇脱贫人口及监测对象转移就业补贴项目</v>
          </cell>
          <cell r="E84" t="str">
            <v>转移就业补贴1460人，其中脱贫劳动力698户，监测对象78人。</v>
          </cell>
          <cell r="F84" t="str">
            <v>转移就业补贴1460人，其中脱贫劳动力698户，监测对象78人。</v>
          </cell>
          <cell r="G84" t="str">
            <v>500-1000元/户（人）</v>
          </cell>
          <cell r="H84" t="str">
            <v>鸣皋镇</v>
          </cell>
          <cell r="I84" t="str">
            <v>鸣皋镇</v>
          </cell>
          <cell r="J84">
            <v>73.45</v>
          </cell>
          <cell r="K84">
            <v>76.2</v>
          </cell>
          <cell r="L84">
            <v>73.45</v>
          </cell>
        </row>
        <row r="85">
          <cell r="D85" t="str">
            <v>2023年伊川县酒后镇脱贫人口及监测对象转移就业补贴项目</v>
          </cell>
          <cell r="E85" t="str">
            <v>转移就业补贴1756人,其中脱贫劳动力1683人人，监测对象73人。</v>
          </cell>
          <cell r="F85" t="str">
            <v>转移就业补贴1756人,其中脱贫劳动力1683人人，监测对象73人。</v>
          </cell>
          <cell r="G85" t="str">
            <v>500-1000元/户（人）</v>
          </cell>
          <cell r="H85" t="str">
            <v>酒后镇</v>
          </cell>
          <cell r="I85" t="str">
            <v>酒后镇</v>
          </cell>
          <cell r="J85">
            <v>146</v>
          </cell>
          <cell r="K85">
            <v>95</v>
          </cell>
          <cell r="L85">
            <v>146</v>
          </cell>
        </row>
        <row r="86">
          <cell r="D86" t="str">
            <v>2023年伊川县葛寨镇脱贫人口及监测对象转移就业补贴项目</v>
          </cell>
          <cell r="E86" t="str">
            <v>对脱贫劳动力1536户，监测对象138人外出务工进行一次性就业补贴</v>
          </cell>
          <cell r="F86" t="str">
            <v>对脱贫劳动力1536户，监测对象138人外出务工进行一次性就业补贴</v>
          </cell>
          <cell r="G86" t="str">
            <v>500-1000元/户（人）</v>
          </cell>
          <cell r="H86" t="str">
            <v>葛寨镇</v>
          </cell>
          <cell r="I86" t="str">
            <v>葛寨镇</v>
          </cell>
          <cell r="J86">
            <v>208.6</v>
          </cell>
          <cell r="K86">
            <v>139</v>
          </cell>
          <cell r="L86">
            <v>208.6</v>
          </cell>
        </row>
        <row r="87">
          <cell r="D87" t="str">
            <v>2023年伊川县白元镇脱贫人口及监测对象转移就业补贴项目</v>
          </cell>
          <cell r="E87" t="str">
            <v>转移就业补贴856人,其中脱贫劳动力756户，监测对象100人。</v>
          </cell>
          <cell r="F87" t="str">
            <v>转移就业补贴856人,其中脱贫劳动力756户，监测对象100人。</v>
          </cell>
          <cell r="G87" t="str">
            <v>500-1000元/户（人）</v>
          </cell>
          <cell r="H87" t="str">
            <v>白元镇</v>
          </cell>
          <cell r="I87" t="str">
            <v>白元镇</v>
          </cell>
          <cell r="J87">
            <v>95.6</v>
          </cell>
          <cell r="K87">
            <v>83.7</v>
          </cell>
          <cell r="L87">
            <v>95.6</v>
          </cell>
        </row>
        <row r="88">
          <cell r="D88" t="str">
            <v>2023年伊川县白沙镇脱贫人口及监测对象转移就业补贴项目</v>
          </cell>
          <cell r="E88" t="str">
            <v>转移就业补贴1245人,其中脱贫劳动力937人，监测对象308人。</v>
          </cell>
          <cell r="F88" t="str">
            <v>转移就业补贴1245人,其中脱贫劳动力937人，监测对象308人。</v>
          </cell>
          <cell r="G88" t="str">
            <v>500-1000元/户（人）</v>
          </cell>
          <cell r="H88" t="str">
            <v>白沙镇</v>
          </cell>
          <cell r="I88" t="str">
            <v>白沙镇</v>
          </cell>
          <cell r="J88">
            <v>145.9</v>
          </cell>
          <cell r="K88">
            <v>122.55</v>
          </cell>
          <cell r="L88">
            <v>145.9</v>
          </cell>
        </row>
        <row r="89">
          <cell r="D89" t="str">
            <v>2023年伊川县水寨镇脱贫人口及监测对象转移就业补贴项目</v>
          </cell>
          <cell r="E89" t="str">
            <v>转移就业脱贫劳动力98户，监测对象18人。</v>
          </cell>
          <cell r="F89" t="str">
            <v>转移就业脱贫劳动力98户，监测对象18人。</v>
          </cell>
          <cell r="G89" t="str">
            <v>500-1000元/户（人）</v>
          </cell>
          <cell r="H89" t="str">
            <v>水寨镇</v>
          </cell>
          <cell r="I89" t="str">
            <v>水寨镇</v>
          </cell>
          <cell r="J89">
            <v>20.85</v>
          </cell>
          <cell r="K89">
            <v>10.4</v>
          </cell>
          <cell r="L89">
            <v>20.85</v>
          </cell>
        </row>
        <row r="90">
          <cell r="D90" t="str">
            <v>2023年伊川县江左镇脱贫人口及监测对象转移就业补贴项目</v>
          </cell>
          <cell r="E90" t="str">
            <v>转移就业补贴1818人,其中脱贫劳动力1580人，监测对象238人。</v>
          </cell>
          <cell r="F90" t="str">
            <v>转移就业补贴1818人,其中脱贫劳动力1580人，监测对象238人。</v>
          </cell>
          <cell r="G90" t="str">
            <v>500-1000元/户（人）</v>
          </cell>
          <cell r="H90" t="str">
            <v>江左镇</v>
          </cell>
          <cell r="I90" t="str">
            <v>江左镇</v>
          </cell>
          <cell r="J90">
            <v>181.8</v>
          </cell>
          <cell r="K90">
            <v>110</v>
          </cell>
          <cell r="L90">
            <v>181.8</v>
          </cell>
        </row>
        <row r="91">
          <cell r="D91" t="str">
            <v>2023年伊川县吕店镇脱贫人口及监测对象转移就业补贴项目</v>
          </cell>
          <cell r="E91" t="str">
            <v>转移就业脱贫劳动力1842户，监测对象207人。</v>
          </cell>
          <cell r="F91" t="str">
            <v>转移就业脱贫劳动力1842户，监测对象207人。</v>
          </cell>
          <cell r="G91" t="str">
            <v>500-1000元/户（人）</v>
          </cell>
          <cell r="H91" t="str">
            <v>吕店镇</v>
          </cell>
          <cell r="I91" t="str">
            <v>吕店镇</v>
          </cell>
          <cell r="J91">
            <v>244.7</v>
          </cell>
          <cell r="K91">
            <v>186.2</v>
          </cell>
          <cell r="L91">
            <v>244.7</v>
          </cell>
        </row>
        <row r="92">
          <cell r="D92" t="str">
            <v>2023年伊川县半坡镇脱贫人口及监测对象转移就业补贴项目</v>
          </cell>
          <cell r="E92" t="str">
            <v>转移就业补贴614人,其中脱贫劳动力587人，监测对象27人。</v>
          </cell>
          <cell r="F92" t="str">
            <v>转移就业补贴614人,其中脱贫劳动力587人，监测对象27人。</v>
          </cell>
          <cell r="G92" t="str">
            <v>500-1000元/户（人）</v>
          </cell>
          <cell r="H92" t="str">
            <v>半坡镇</v>
          </cell>
          <cell r="I92" t="str">
            <v>半坡镇</v>
          </cell>
          <cell r="J92">
            <v>56.9</v>
          </cell>
          <cell r="K92">
            <v>36.9</v>
          </cell>
          <cell r="L92">
            <v>56.9</v>
          </cell>
        </row>
        <row r="93">
          <cell r="D93" t="str">
            <v>2023年伊川县彭婆镇脱贫人口及监测对象转移就业补贴项目</v>
          </cell>
          <cell r="E93" t="str">
            <v>转移就业补贴脱贫劳动力1309户,监测对象138人</v>
          </cell>
          <cell r="F93" t="str">
            <v>转移就业补贴脱贫劳动力1309户,监测对象138人</v>
          </cell>
          <cell r="G93" t="str">
            <v>500-1000元/户（人）</v>
          </cell>
          <cell r="H93" t="str">
            <v>彭婆镇</v>
          </cell>
          <cell r="I93" t="str">
            <v>彭婆镇</v>
          </cell>
          <cell r="J93">
            <v>166</v>
          </cell>
          <cell r="K93">
            <v>78.4</v>
          </cell>
          <cell r="L93">
            <v>166</v>
          </cell>
        </row>
        <row r="94">
          <cell r="D94" t="str">
            <v>2023年伊川县“雨露计划”职业教育补助项目</v>
          </cell>
          <cell r="E94" t="str">
            <v>职业教育补助4067人</v>
          </cell>
          <cell r="F94" t="str">
            <v>职业教育补助4067人</v>
          </cell>
          <cell r="G94" t="str">
            <v>1500元/人</v>
          </cell>
          <cell r="H94" t="str">
            <v>伊川县</v>
          </cell>
          <cell r="I94" t="str">
            <v>伊川县</v>
          </cell>
          <cell r="J94">
            <v>610.05</v>
          </cell>
          <cell r="K94">
            <v>610.05</v>
          </cell>
          <cell r="L94">
            <v>610.05</v>
          </cell>
        </row>
        <row r="95">
          <cell r="D95" t="str">
            <v>2023年伊川县“雨露计划”实用技术培训项目</v>
          </cell>
          <cell r="E95" t="str">
            <v>脱贫人口、监测对象培训1000人</v>
          </cell>
          <cell r="F95" t="str">
            <v>脱贫人口、监测对象培训1000人</v>
          </cell>
          <cell r="G95" t="str">
            <v>500元/人</v>
          </cell>
          <cell r="H95" t="str">
            <v>伊川县</v>
          </cell>
          <cell r="I95" t="str">
            <v>伊川县</v>
          </cell>
          <cell r="J95">
            <v>50</v>
          </cell>
          <cell r="K95">
            <v>50</v>
          </cell>
          <cell r="L95">
            <v>50</v>
          </cell>
        </row>
        <row r="96">
          <cell r="E96">
            <v>63</v>
          </cell>
          <cell r="F96" t="e">
            <v>#N/A</v>
          </cell>
        </row>
        <row r="96">
          <cell r="J96">
            <v>8566.3358</v>
          </cell>
          <cell r="K96" t="e">
            <v>#N/A</v>
          </cell>
          <cell r="L96">
            <v>440</v>
          </cell>
          <cell r="M96">
            <v>2750</v>
          </cell>
          <cell r="N96">
            <v>1554.8358</v>
          </cell>
          <cell r="O96">
            <v>3821.5</v>
          </cell>
        </row>
        <row r="97">
          <cell r="E97">
            <v>21</v>
          </cell>
          <cell r="F97" t="e">
            <v>#N/A</v>
          </cell>
        </row>
        <row r="97">
          <cell r="J97">
            <v>4158.8358</v>
          </cell>
          <cell r="K97" t="e">
            <v>#N/A</v>
          </cell>
          <cell r="L97">
            <v>180</v>
          </cell>
          <cell r="M97">
            <v>1740</v>
          </cell>
          <cell r="N97">
            <v>1554.8358</v>
          </cell>
          <cell r="O97">
            <v>684</v>
          </cell>
        </row>
        <row r="98">
          <cell r="D98" t="str">
            <v>伊川县高山镇侯村至樊店村道路工程</v>
          </cell>
          <cell r="E98" t="str">
            <v>长4.16公里，宽6.5米，厚5厘米沥青混凝土路面</v>
          </cell>
          <cell r="F98" t="str">
            <v>长4.16公里，宽6.5米，厚5厘米沥青混凝土路面</v>
          </cell>
          <cell r="G98" t="str">
            <v>198.7万/公里</v>
          </cell>
          <cell r="H98" t="str">
            <v>高山镇</v>
          </cell>
          <cell r="I98" t="str">
            <v>侯村、金滹沱村、东寨村、樊店村</v>
          </cell>
          <cell r="J98">
            <v>827.2089</v>
          </cell>
          <cell r="K98">
            <v>827.2089</v>
          </cell>
        </row>
        <row r="98">
          <cell r="N98">
            <v>827.2089</v>
          </cell>
        </row>
        <row r="99">
          <cell r="D99" t="str">
            <v>伊川县葛寨镇赵村至黄兑村道路工程</v>
          </cell>
          <cell r="E99" t="str">
            <v>长2.395公里，宽5米，厚5厘米沥青混凝土路面</v>
          </cell>
          <cell r="F99" t="str">
            <v>长2.395公里，宽5米，厚5厘米沥青混凝土路面</v>
          </cell>
          <cell r="G99" t="str">
            <v>159.36万/公里</v>
          </cell>
          <cell r="H99" t="str">
            <v>葛寨镇</v>
          </cell>
          <cell r="I99" t="str">
            <v>赵村、黄兑村</v>
          </cell>
          <cell r="J99">
            <v>381.6997</v>
          </cell>
          <cell r="K99">
            <v>381.6997</v>
          </cell>
        </row>
        <row r="99">
          <cell r="N99">
            <v>381.6997</v>
          </cell>
        </row>
        <row r="100">
          <cell r="D100" t="str">
            <v>伊川县葛寨镇杨楼村至吕寨村道路工程</v>
          </cell>
          <cell r="E100" t="str">
            <v>长2.677公里，宽5米，厚5厘米沥青混凝土路面</v>
          </cell>
          <cell r="F100" t="str">
            <v>长2.677公里，宽5米，厚5厘米沥青混凝土路面</v>
          </cell>
          <cell r="G100" t="str">
            <v>128.87万/公里</v>
          </cell>
          <cell r="H100" t="str">
            <v>葛寨镇</v>
          </cell>
          <cell r="I100" t="str">
            <v>杨楼村、吕寨村</v>
          </cell>
          <cell r="J100">
            <v>345.9272</v>
          </cell>
          <cell r="K100">
            <v>345.9272</v>
          </cell>
        </row>
        <row r="100">
          <cell r="N100">
            <v>345.9272</v>
          </cell>
        </row>
        <row r="101">
          <cell r="D101" t="str">
            <v>2023年伊川县水寨镇姬磨村路面改造项目</v>
          </cell>
          <cell r="E101" t="str">
            <v>路面病害处理，沥青混凝土改造，长度3.8公里，道路面积20700平方，厚度5公分。</v>
          </cell>
          <cell r="F101" t="str">
            <v>路面病害处理，沥青混凝土改造，长度3.8公里，道路面积20700平方，厚度5公分。</v>
          </cell>
          <cell r="G101" t="str">
            <v>66.67万/公里</v>
          </cell>
          <cell r="H101" t="str">
            <v>水寨镇</v>
          </cell>
          <cell r="I101" t="str">
            <v>姬磨村</v>
          </cell>
          <cell r="J101">
            <v>180</v>
          </cell>
          <cell r="K101">
            <v>152.778244</v>
          </cell>
        </row>
        <row r="101">
          <cell r="O101">
            <v>180</v>
          </cell>
        </row>
        <row r="102">
          <cell r="D102" t="str">
            <v>2023年伊川县城关街道野狐岭村路面改造项目</v>
          </cell>
          <cell r="E102" t="str">
            <v>路面病害处理，沥青混凝土改造，长度2.1公里，道路面积12000平方，厚度5公分。</v>
          </cell>
          <cell r="F102" t="str">
            <v>路面病害处理，沥青混凝土改造，长度2.1公里，道路面积12000平方，厚度5公分。</v>
          </cell>
          <cell r="G102" t="str">
            <v>90万/公里</v>
          </cell>
          <cell r="H102" t="str">
            <v>城关镇</v>
          </cell>
          <cell r="I102" t="str">
            <v>野狐岭村</v>
          </cell>
          <cell r="J102">
            <v>162</v>
          </cell>
          <cell r="K102">
            <v>136.060074</v>
          </cell>
        </row>
        <row r="102">
          <cell r="O102">
            <v>162</v>
          </cell>
        </row>
        <row r="103">
          <cell r="D103" t="str">
            <v>2023年伊川县河滨街道办事处邑涧村路面改造项目</v>
          </cell>
          <cell r="E103" t="str">
            <v>路面病害处理，沥青混凝土改造，长度2.2公里，道路面积13200平方，厚度5公分。</v>
          </cell>
          <cell r="F103" t="str">
            <v>路面病害处理，沥青混凝土改造，长度2.2公里，道路面积13200平方，厚度5公分。</v>
          </cell>
          <cell r="G103" t="str">
            <v>90万/公里</v>
          </cell>
          <cell r="H103" t="str">
            <v>河滨街道</v>
          </cell>
          <cell r="I103" t="str">
            <v>办事处邑涧村</v>
          </cell>
          <cell r="J103">
            <v>162</v>
          </cell>
          <cell r="K103">
            <v>140.032353</v>
          </cell>
        </row>
        <row r="103">
          <cell r="O103">
            <v>162</v>
          </cell>
        </row>
        <row r="104">
          <cell r="D104" t="str">
            <v>2023年伊川县鸦岭镇亓岭村路面改造项目</v>
          </cell>
          <cell r="E104" t="str">
            <v>路面病害处理，沥青混凝土改造，长度2.3公里，道路面积16000平方，厚度5公分。</v>
          </cell>
          <cell r="F104" t="str">
            <v>路面病害处理，沥青混凝土改造，长度2.3公里，道路面积16000平方，厚度5公分。</v>
          </cell>
          <cell r="G104" t="str">
            <v>100万/公里</v>
          </cell>
          <cell r="H104" t="str">
            <v>鸦岭镇</v>
          </cell>
          <cell r="I104" t="str">
            <v>亓岭村</v>
          </cell>
          <cell r="J104">
            <v>160</v>
          </cell>
          <cell r="K104">
            <v>154.979094</v>
          </cell>
        </row>
        <row r="104">
          <cell r="O104">
            <v>160</v>
          </cell>
        </row>
        <row r="105">
          <cell r="D105" t="str">
            <v>2023年伊川县高山镇谷瑶村路面改造项目</v>
          </cell>
          <cell r="E105" t="str">
            <v>路面病害处理，沥青混凝土改造，长度2公里，厚度5公分。</v>
          </cell>
          <cell r="F105" t="str">
            <v>路面病害处理，沥青混凝土改造，长度2公里，厚度5公分。</v>
          </cell>
          <cell r="G105" t="str">
            <v>90万/公里</v>
          </cell>
          <cell r="H105" t="str">
            <v>高山镇</v>
          </cell>
          <cell r="I105" t="str">
            <v>谷瑶村</v>
          </cell>
          <cell r="J105">
            <v>180</v>
          </cell>
          <cell r="K105">
            <v>128.542139</v>
          </cell>
          <cell r="L105">
            <v>180</v>
          </cell>
        </row>
        <row r="106">
          <cell r="D106" t="str">
            <v>2023年伊川县平等乡马庄村路面改造项目</v>
          </cell>
          <cell r="E106" t="str">
            <v>路面病害处理，沥青混凝土改造，长度2.2公里，道路面积13300平方，厚度5公分。</v>
          </cell>
          <cell r="F106" t="str">
            <v>路面病害处理，沥青混凝土改造，长度2.2公里，道路面积13300平方，厚度5公分。</v>
          </cell>
          <cell r="G106" t="str">
            <v>100万/公里</v>
          </cell>
          <cell r="H106" t="str">
            <v>平等乡</v>
          </cell>
          <cell r="I106" t="str">
            <v>马庄村</v>
          </cell>
          <cell r="J106">
            <v>175</v>
          </cell>
          <cell r="K106">
            <v>153.92479</v>
          </cell>
        </row>
        <row r="106">
          <cell r="M106">
            <v>175</v>
          </cell>
        </row>
        <row r="107">
          <cell r="D107" t="str">
            <v>2023年伊川县鸣皋镇杨海山路面改造项目</v>
          </cell>
          <cell r="E107" t="str">
            <v>路面病害处理，沥青混凝土改造，长度3.8公里，道路面积17400平方，厚度5公分。</v>
          </cell>
          <cell r="F107" t="str">
            <v>路面病害处理，沥青混凝土改造，长度3.8公里，道路面积17400平方，厚度5公分。</v>
          </cell>
          <cell r="G107" t="str">
            <v>100万/公里</v>
          </cell>
          <cell r="H107" t="str">
            <v>鸣皋镇</v>
          </cell>
          <cell r="I107" t="str">
            <v>杨海山</v>
          </cell>
          <cell r="J107">
            <v>200</v>
          </cell>
          <cell r="K107">
            <v>161.725793</v>
          </cell>
        </row>
        <row r="107">
          <cell r="M107">
            <v>200</v>
          </cell>
        </row>
        <row r="108">
          <cell r="D108" t="str">
            <v>2023年伊川县酒后镇老庄村路面改造项目</v>
          </cell>
          <cell r="E108" t="str">
            <v>路面病害处理，沥青混凝土改造，长度2公里，厚度5公分。</v>
          </cell>
          <cell r="F108" t="str">
            <v>路面病害处理，沥青混凝土改造，长度2公里，厚度5公分。</v>
          </cell>
          <cell r="G108" t="str">
            <v>90万/公里</v>
          </cell>
          <cell r="H108" t="str">
            <v>酒后镇</v>
          </cell>
          <cell r="I108" t="str">
            <v>老庄村</v>
          </cell>
          <cell r="J108">
            <v>180</v>
          </cell>
          <cell r="K108">
            <v>122.158105</v>
          </cell>
        </row>
        <row r="108">
          <cell r="M108">
            <v>180</v>
          </cell>
        </row>
        <row r="109">
          <cell r="D109" t="str">
            <v>2023年伊川县葛寨镇烟涧村路面改造项目</v>
          </cell>
          <cell r="E109" t="str">
            <v>路面病害处理，沥青混凝土改造，长度2.8公里，道路面积14900平方，厚度5公分。</v>
          </cell>
          <cell r="F109" t="str">
            <v>路面病害处理，沥青混凝土改造，长度2.8公里，道路面积14900平方，厚度5公分。</v>
          </cell>
          <cell r="G109" t="str">
            <v>100万/公里</v>
          </cell>
          <cell r="H109" t="str">
            <v>葛寨镇</v>
          </cell>
          <cell r="I109" t="str">
            <v>烟涧村</v>
          </cell>
          <cell r="J109">
            <v>200</v>
          </cell>
          <cell r="K109">
            <v>159.73413</v>
          </cell>
        </row>
        <row r="109">
          <cell r="M109">
            <v>200</v>
          </cell>
        </row>
        <row r="110">
          <cell r="D110" t="str">
            <v>2023年伊川县白元镇谢庄村路面改造项目</v>
          </cell>
          <cell r="E110" t="str">
            <v>路面病害处理，沥青混凝土改造，长度2.6公里，道路面积15200平方，厚度5公分。</v>
          </cell>
          <cell r="F110" t="str">
            <v>路面病害处理，沥青混凝土改造，长度2.6公里，道路面积15200平方，厚度5公分。</v>
          </cell>
          <cell r="G110" t="str">
            <v>90万/公里</v>
          </cell>
          <cell r="H110" t="str">
            <v>白元镇</v>
          </cell>
          <cell r="I110" t="str">
            <v>谢庄村</v>
          </cell>
          <cell r="J110">
            <v>180</v>
          </cell>
          <cell r="K110">
            <v>140.53959</v>
          </cell>
        </row>
        <row r="110">
          <cell r="M110">
            <v>180</v>
          </cell>
        </row>
        <row r="111">
          <cell r="D111" t="str">
            <v>2023年伊川县吕店镇沟张村路面改造项目</v>
          </cell>
          <cell r="E111" t="str">
            <v>路面病害处理，沥青混凝土改造，长度2.2公里，道路面积17400平方，厚度5公分。</v>
          </cell>
          <cell r="F111" t="str">
            <v>路面病害处理，沥青混凝土改造，长度2.2公里，道路面积17400平方，厚度5公分。</v>
          </cell>
          <cell r="G111" t="str">
            <v>100万/公里</v>
          </cell>
          <cell r="H111" t="str">
            <v>吕店镇</v>
          </cell>
          <cell r="I111" t="str">
            <v>沟张村</v>
          </cell>
          <cell r="J111">
            <v>155</v>
          </cell>
          <cell r="K111">
            <v>161.127501</v>
          </cell>
        </row>
        <row r="111">
          <cell r="M111">
            <v>155</v>
          </cell>
        </row>
        <row r="112">
          <cell r="D112" t="str">
            <v>2023年伊川县彭婆镇南衙村路面改造项目</v>
          </cell>
          <cell r="E112" t="str">
            <v>路面病害处理，沥青混凝土改造，长度2.7公里，道路面积15100平方，厚度5公分。</v>
          </cell>
          <cell r="F112" t="str">
            <v>路面病害处理，沥青混凝土改造，长度2.7公里，道路面积15100平方，厚度5公分。</v>
          </cell>
          <cell r="G112" t="str">
            <v>90万/公里</v>
          </cell>
          <cell r="H112" t="str">
            <v>彭婆镇</v>
          </cell>
          <cell r="I112" t="str">
            <v>南衙村</v>
          </cell>
          <cell r="J112">
            <v>180</v>
          </cell>
          <cell r="K112">
            <v>145.15316</v>
          </cell>
        </row>
        <row r="112">
          <cell r="M112">
            <v>180</v>
          </cell>
        </row>
        <row r="113">
          <cell r="D113" t="str">
            <v>2023年伊川县江左镇石张庄村路面改造项目</v>
          </cell>
          <cell r="E113" t="str">
            <v>路面病害处理，沥青混凝土改造，长度2.9公里，道路面积13500平方，厚度5公分。</v>
          </cell>
          <cell r="F113" t="str">
            <v>路面病害处理，沥青混凝土改造，长度2.9公里，道路面积13500平方，厚度5公分。</v>
          </cell>
          <cell r="G113" t="str">
            <v>75万/公里</v>
          </cell>
          <cell r="H113" t="str">
            <v>江左镇</v>
          </cell>
          <cell r="I113" t="str">
            <v>石张庄村</v>
          </cell>
          <cell r="J113">
            <v>150</v>
          </cell>
          <cell r="K113">
            <v>121.777476</v>
          </cell>
        </row>
        <row r="113">
          <cell r="M113">
            <v>150</v>
          </cell>
        </row>
        <row r="114">
          <cell r="D114" t="str">
            <v>2023年伊川县半坡镇刘窑村路面改造项目</v>
          </cell>
          <cell r="E114" t="str">
            <v>路面病害处理，沥青混凝土改造，长度2.6公里，道路面积13100平方，厚度5公分。</v>
          </cell>
          <cell r="F114" t="str">
            <v>路面病害处理，沥青混凝土改造，长度2.6公里，道路面积13100平方，厚度5公分。</v>
          </cell>
          <cell r="G114" t="str">
            <v>75万/公里</v>
          </cell>
          <cell r="H114" t="str">
            <v>半坡镇</v>
          </cell>
          <cell r="I114" t="str">
            <v>刘窑村</v>
          </cell>
          <cell r="J114">
            <v>150</v>
          </cell>
          <cell r="K114">
            <v>122.375658</v>
          </cell>
        </row>
        <row r="114">
          <cell r="M114">
            <v>150</v>
          </cell>
        </row>
        <row r="115">
          <cell r="D115" t="str">
            <v>2023年伊川县白沙镇白沙村道路硬化及涵洞修建项目</v>
          </cell>
          <cell r="E115" t="str">
            <v>新修水泥道路长需600米，宽4.5米、厚0.2米，铺设水泥管道涵洞3处，</v>
          </cell>
          <cell r="F115" t="str">
            <v>新修水泥道路长需约600米，宽4.5米、厚0.2米，铺设水泥管道涵洞3处，</v>
          </cell>
          <cell r="G115" t="str">
            <v>833元/米</v>
          </cell>
          <cell r="H115" t="str">
            <v>白沙</v>
          </cell>
          <cell r="I115" t="str">
            <v>白沙镇白沙村</v>
          </cell>
          <cell r="J115">
            <v>50</v>
          </cell>
          <cell r="K115">
            <v>48.902289</v>
          </cell>
        </row>
        <row r="115">
          <cell r="M115">
            <v>50</v>
          </cell>
        </row>
        <row r="116">
          <cell r="D116" t="str">
            <v>2023年伊川县半坡镇小郭沟村通村道路硬化项目</v>
          </cell>
          <cell r="E116" t="str">
            <v>修建道路800米，宽4.5米</v>
          </cell>
          <cell r="F116" t="str">
            <v>硬化道路长约785米宽4.5米，厚度18公分。</v>
          </cell>
          <cell r="G116" t="str">
            <v>625元/米</v>
          </cell>
          <cell r="H116" t="str">
            <v>半坡镇</v>
          </cell>
          <cell r="I116" t="str">
            <v>半坡镇小郭沟村</v>
          </cell>
          <cell r="J116">
            <v>50</v>
          </cell>
          <cell r="K116">
            <v>52.944741</v>
          </cell>
        </row>
        <row r="116">
          <cell r="M116">
            <v>50</v>
          </cell>
        </row>
        <row r="117">
          <cell r="D117" t="str">
            <v>2023年伊川县白沙镇陈村道路硬化项目</v>
          </cell>
          <cell r="E117" t="str">
            <v>新修水泥道路长需800米，宽4米、厚0.2米，项目公示牌等。</v>
          </cell>
          <cell r="F117" t="str">
            <v>新修水泥道路长需约800米，宽4米、厚0.2米，项目公示牌等。</v>
          </cell>
          <cell r="G117" t="str">
            <v>56.25/公里</v>
          </cell>
          <cell r="H117" t="str">
            <v>白沙镇</v>
          </cell>
          <cell r="I117" t="str">
            <v>陈村</v>
          </cell>
          <cell r="J117">
            <v>45</v>
          </cell>
          <cell r="K117">
            <v>50.22</v>
          </cell>
        </row>
        <row r="117">
          <cell r="M117">
            <v>25</v>
          </cell>
        </row>
        <row r="117">
          <cell r="O117">
            <v>20</v>
          </cell>
        </row>
        <row r="118">
          <cell r="D118" t="str">
            <v>2023年伊川县鸦岭镇南姚沟村路面改造项目</v>
          </cell>
          <cell r="E118" t="str">
            <v>硬化道路长度0.8公里，宽4.5米，厚度18公分</v>
          </cell>
          <cell r="F118" t="str">
            <v>硬化水泥混凝土道路长度800米，宽5米，厚度18厘米。</v>
          </cell>
          <cell r="G118" t="str">
            <v>56.25/公里</v>
          </cell>
          <cell r="H118" t="str">
            <v>鸦岭镇</v>
          </cell>
          <cell r="I118" t="str">
            <v>南姚沟村</v>
          </cell>
          <cell r="J118">
            <v>45</v>
          </cell>
          <cell r="K118">
            <v>47.477999</v>
          </cell>
        </row>
        <row r="118">
          <cell r="M118">
            <v>45</v>
          </cell>
        </row>
        <row r="119">
          <cell r="D119" t="str">
            <v>2023年伊川县酒后镇老庄村道路提升项目</v>
          </cell>
          <cell r="E119" t="str">
            <v>村内铺设沥青混凝土路面715米，其中长460米、宽4.5米，长255米、宽4米</v>
          </cell>
          <cell r="F119" t="str">
            <v>村内铺设沥青混凝土路面715米，其中长460米、宽4.5米，长255米、宽4米</v>
          </cell>
        </row>
        <row r="119">
          <cell r="H119" t="str">
            <v>酒后镇</v>
          </cell>
          <cell r="I119" t="str">
            <v>老庄村</v>
          </cell>
          <cell r="J119">
            <v>60.876153</v>
          </cell>
          <cell r="K119">
            <v>60.876153</v>
          </cell>
        </row>
        <row r="120">
          <cell r="D120" t="str">
            <v>2023年伊川县彭婆镇东高屯村道路提升项目</v>
          </cell>
          <cell r="E120" t="str">
            <v>村内铺设沥青混凝土路面800米，路面厚5厘米。</v>
          </cell>
          <cell r="F120" t="str">
            <v>村内铺设沥青混凝土路面800米，路面厚5厘米。</v>
          </cell>
        </row>
        <row r="120">
          <cell r="H120" t="str">
            <v>彭婆镇</v>
          </cell>
          <cell r="I120" t="str">
            <v>东高屯</v>
          </cell>
          <cell r="J120">
            <v>139</v>
          </cell>
          <cell r="K120">
            <v>139</v>
          </cell>
        </row>
        <row r="121">
          <cell r="D121" t="str">
            <v>2023年伊川县平等乡张奇庄村交通先行示范村道路提升项目</v>
          </cell>
          <cell r="E121" t="str">
            <v>①对现状张奇庄村古马线600m道路破损沥青面层铣刨后重铺沥青。②村内道路铺设沥青路面1210米，其中4.5米宽894米、5米宽316米。③村内现状损毁水泥路修复285米宽4.5米等。</v>
          </cell>
          <cell r="F121" t="str">
            <v>①对现状张奇庄村古马线600m道路破损沥青面层铣刨后重铺沥青。②村内道路铺设沥青路面1210米，其中4.5米宽894米、5米宽316米。③村内现状损毁水泥路修复285米宽4.5米等。</v>
          </cell>
        </row>
        <row r="121">
          <cell r="H121" t="str">
            <v>平等乡</v>
          </cell>
          <cell r="I121" t="str">
            <v>张奇庄村</v>
          </cell>
          <cell r="J121">
            <v>156.61</v>
          </cell>
          <cell r="K121">
            <v>156.61</v>
          </cell>
        </row>
        <row r="122">
          <cell r="E122">
            <v>29</v>
          </cell>
          <cell r="F122" t="e">
            <v>#N/A</v>
          </cell>
        </row>
        <row r="122">
          <cell r="J122">
            <v>3829.5</v>
          </cell>
          <cell r="K122" t="e">
            <v>#N/A</v>
          </cell>
          <cell r="L122">
            <v>260</v>
          </cell>
          <cell r="M122">
            <v>930</v>
          </cell>
          <cell r="N122">
            <v>0</v>
          </cell>
          <cell r="O122">
            <v>2639.5</v>
          </cell>
        </row>
        <row r="123">
          <cell r="D123" t="str">
            <v>2023年伊川县河滨街道窑底村垃圾中转站建设项目</v>
          </cell>
          <cell r="E123" t="str">
            <v>建设1个垃圾中转站，购置配套设备</v>
          </cell>
          <cell r="F123" t="str">
            <v>垃圾处置站房屋一座（包含休息室、值班室及垃圾处理间），建筑面积124.64m2、建筑填方900m3；站外地坪12cm厚375m2；50m深水井一眼（含潜水泵1台、智能水表1块、PE110管210m、无塔供水器1台）；给排水系统：塑料管50m、1m3成品化粪池一座；强电系统：照明线390m、配电箱1台、照明灯具10套、开关4个、插座10个；外电部分：变压器1台、电力电缆500m；弱电部分：网线15m，接线盒5个；垃圾压缩设备1套</v>
          </cell>
          <cell r="G123" t="str">
            <v>125万/个</v>
          </cell>
          <cell r="H123" t="str">
            <v>河滨街道</v>
          </cell>
          <cell r="I123" t="str">
            <v>窑底村</v>
          </cell>
          <cell r="J123">
            <v>125</v>
          </cell>
          <cell r="K123">
            <v>130</v>
          </cell>
        </row>
        <row r="123">
          <cell r="O123">
            <v>125</v>
          </cell>
        </row>
        <row r="124">
          <cell r="D124" t="str">
            <v>2023年伊川县鸦岭镇亓岭村垃圾中转站建设项目</v>
          </cell>
          <cell r="E124" t="str">
            <v>建设1个垃圾中转站，购置配套设备</v>
          </cell>
          <cell r="F124" t="e">
            <v>#N/A</v>
          </cell>
          <cell r="G124" t="str">
            <v>125万/个</v>
          </cell>
          <cell r="H124" t="str">
            <v>鸦岭镇</v>
          </cell>
          <cell r="I124" t="str">
            <v>亓岭村</v>
          </cell>
          <cell r="J124">
            <v>125</v>
          </cell>
          <cell r="K124" t="e">
            <v>#N/A</v>
          </cell>
        </row>
        <row r="124">
          <cell r="O124">
            <v>125</v>
          </cell>
        </row>
        <row r="125">
          <cell r="D125" t="str">
            <v>2023年伊川县鸦岭镇西瑶村垃圾中转站建设项目</v>
          </cell>
          <cell r="E125" t="str">
            <v>建设1个垃圾中转站，购置配套设备</v>
          </cell>
          <cell r="F125" t="e">
            <v>#N/A</v>
          </cell>
          <cell r="G125" t="str">
            <v>125万/个</v>
          </cell>
          <cell r="H125" t="str">
            <v>鸦岭镇</v>
          </cell>
          <cell r="I125" t="str">
            <v>西瑶村</v>
          </cell>
          <cell r="J125">
            <v>125</v>
          </cell>
          <cell r="K125" t="e">
            <v>#N/A</v>
          </cell>
        </row>
        <row r="125">
          <cell r="O125">
            <v>125</v>
          </cell>
        </row>
        <row r="126">
          <cell r="D126" t="str">
            <v>2023年伊川县高山镇谷瑶村垃圾中转站建设项目</v>
          </cell>
          <cell r="E126" t="str">
            <v>建设1个垃圾中转站，购置配套设备</v>
          </cell>
          <cell r="F126" t="str">
            <v>垃圾处置站房屋一座（包含休息室、值班室及垃圾处理间），建筑面积124.64m2；站外地坪12cm厚300m2；给排水系统：塑料管80m、1m3成品化粪池一座；强电系统：照明线390m、配电箱1台、照明灯具10套、开关4个、插座10个；外电部分：变压器1台、电杆5基、铝绞线1000m；弱电部分：网线15m，接线盒5个；垃圾压缩设备1套</v>
          </cell>
          <cell r="G126" t="str">
            <v>130万/个</v>
          </cell>
          <cell r="H126" t="str">
            <v>高山镇</v>
          </cell>
          <cell r="I126" t="str">
            <v>谷瑶村</v>
          </cell>
          <cell r="J126">
            <v>125</v>
          </cell>
          <cell r="K126">
            <v>130</v>
          </cell>
          <cell r="L126">
            <v>125</v>
          </cell>
        </row>
        <row r="127">
          <cell r="D127" t="str">
            <v>2023年伊川县高山镇金滹沱村垃圾中转站建设项目</v>
          </cell>
          <cell r="E127" t="str">
            <v>建设1个垃圾中转站，购置配套设备</v>
          </cell>
          <cell r="F127" t="str">
            <v>垃圾处置站房屋一座（包含休息室、值班室及垃圾处理间），建筑面积124.64m2，拆除老围墙59m长、开挖土方800m3、破除混凝土地坪685m2；站外地坪12cm厚180m2；50m深水井一眼（含潜水泵1台、智能水表1块、PE110管210m、无塔供水器1台）；给排水系统：塑料管80m、1m3成品化粪池一座；强电系统：照明线390m、配电箱1台、照明灯具10套、开关4个、插座10个；外电部分：变压器1台、电杆1基、铝绞线400m；弱电部分：网线15m，接线盒5个；垃圾压缩设备1套</v>
          </cell>
          <cell r="G127" t="str">
            <v>125万/个</v>
          </cell>
          <cell r="H127" t="str">
            <v>高山镇</v>
          </cell>
          <cell r="I127" t="str">
            <v>金滹沱村</v>
          </cell>
          <cell r="J127">
            <v>125</v>
          </cell>
          <cell r="K127">
            <v>130</v>
          </cell>
        </row>
        <row r="127">
          <cell r="O127">
            <v>125</v>
          </cell>
        </row>
        <row r="128">
          <cell r="D128" t="str">
            <v>2023年伊川县鸣皋镇新寨村垃圾中转站建设项目</v>
          </cell>
          <cell r="E128" t="str">
            <v>建设1个垃圾中转站，购置配套设备</v>
          </cell>
          <cell r="F128" t="e">
            <v>#N/A</v>
          </cell>
          <cell r="G128" t="str">
            <v>125万/个</v>
          </cell>
          <cell r="H128" t="str">
            <v>鸣皋镇</v>
          </cell>
          <cell r="I128" t="str">
            <v>新寨村</v>
          </cell>
          <cell r="J128">
            <v>125</v>
          </cell>
          <cell r="K128" t="e">
            <v>#N/A</v>
          </cell>
        </row>
        <row r="128">
          <cell r="O128">
            <v>125</v>
          </cell>
        </row>
        <row r="129">
          <cell r="D129" t="str">
            <v>2023年伊川县酒后镇寺沟村垃圾中转站建设项目</v>
          </cell>
          <cell r="E129" t="str">
            <v>建设1个垃圾中转站，购置配套设备</v>
          </cell>
          <cell r="F129" t="str">
            <v>垃圾处置站房屋一座（包含休息室、值班室及垃圾处理间），建筑面积124.64m2，拆除钢棚280m2；站外地坪12cm厚130m2；给排水系统：塑料管50m、1m3成品化粪池一座；
强电系统：照明线390m、配电箱1台、照明灯具10套、开关4个、插座10个；外电部分：铝绞线450m；弱电部分：网线15m，接线盒5个；垃圾压缩设备1套</v>
          </cell>
          <cell r="G129" t="str">
            <v>130万/个</v>
          </cell>
          <cell r="H129" t="str">
            <v>酒后镇</v>
          </cell>
          <cell r="I129" t="str">
            <v>寺沟村</v>
          </cell>
          <cell r="J129">
            <v>125</v>
          </cell>
          <cell r="K129">
            <v>130</v>
          </cell>
          <cell r="L129">
            <v>125</v>
          </cell>
        </row>
        <row r="130">
          <cell r="D130" t="str">
            <v>2023年伊川县葛寨镇赵村垃圾中转站建设项目</v>
          </cell>
          <cell r="E130" t="str">
            <v>建设1个垃圾中转站，购置配套设备</v>
          </cell>
          <cell r="F130" t="str">
            <v>垃圾处置站房屋一座（包含休息室、值班室及垃圾处理间），建筑面积124.64m2；站外地坪12cm厚150m2；50m深水井一眼（含潜水泵1台、智能水表1块、PE110管210m、无塔供水器1台）；给排水系统：塑料管80m、1m3成品化粪池一座；强电系统：照明线390m、配电箱1台、照明灯具10套、开关4个、插座10个；外电部分：变压器1台、电杆3基、铝绞线450m；弱电部分：网线15m，接线盒5个；垃圾压缩设备1套</v>
          </cell>
          <cell r="G130" t="str">
            <v>125万/个</v>
          </cell>
          <cell r="H130" t="str">
            <v>葛寨镇</v>
          </cell>
          <cell r="I130" t="str">
            <v>赵村</v>
          </cell>
          <cell r="J130">
            <v>125</v>
          </cell>
          <cell r="K130">
            <v>130</v>
          </cell>
        </row>
        <row r="130">
          <cell r="O130">
            <v>125</v>
          </cell>
        </row>
        <row r="131">
          <cell r="D131" t="str">
            <v>2023年伊川县白元镇洁泊村垃圾中转站建设项目</v>
          </cell>
          <cell r="E131" t="str">
            <v>建设1个垃圾中转站，购置配套设备</v>
          </cell>
          <cell r="F131" t="str">
            <v>垃圾处置站房屋一座，建筑面积124.64㎡；给排水系统：塑料管170m、2m3成品化粪池一座；强电系统：照明线390m、配电箱1台、照明灯具10套、开关4个、插座10个；外电部分：架空绝缘线800m、电杆3根；弱电部分：网线15m，接线盒5个；垃圾压缩设备1套</v>
          </cell>
          <cell r="G131" t="str">
            <v>130万/个</v>
          </cell>
          <cell r="H131" t="str">
            <v>白元镇</v>
          </cell>
          <cell r="I131" t="str">
            <v>洁泊村</v>
          </cell>
          <cell r="J131">
            <v>125</v>
          </cell>
          <cell r="K131">
            <v>78</v>
          </cell>
        </row>
        <row r="131">
          <cell r="O131">
            <v>125</v>
          </cell>
        </row>
        <row r="132">
          <cell r="D132" t="str">
            <v>2023年伊川县水寨镇姬磨村垃圾中转站建设项目</v>
          </cell>
          <cell r="E132" t="str">
            <v>建设1个垃圾中转站，购置配套设备</v>
          </cell>
          <cell r="F132" t="str">
            <v>建设1个垃圾中转站，购置配套设备</v>
          </cell>
          <cell r="G132" t="str">
            <v>130万/个</v>
          </cell>
          <cell r="H132" t="str">
            <v>水寨镇</v>
          </cell>
          <cell r="I132" t="str">
            <v>姬磨村</v>
          </cell>
          <cell r="J132">
            <v>125</v>
          </cell>
          <cell r="K132">
            <v>130</v>
          </cell>
        </row>
        <row r="132">
          <cell r="O132">
            <v>125</v>
          </cell>
        </row>
        <row r="133">
          <cell r="D133" t="str">
            <v>2023年伊川县半坡镇李村垃圾中转站建设项目</v>
          </cell>
          <cell r="E133" t="str">
            <v>建设1个垃圾中转站，购置配套设备</v>
          </cell>
          <cell r="F133" t="str">
            <v>垃圾处置站房屋一座（包含休息室、值班室及垃圾处理间），建筑面积124.64m2；站外地坪12cm厚150m2；50m深水井一眼（含潜水泵1台、智能水表1块、PE110管210m、无塔供水器1台）；给排水系统：塑料管50m、1m3成品化粪池一座；强电系统：照明线390m、配电箱1台、照明灯具10套、开关4个、插座10个；外电部分：变压器1台、电杆10基、铝绞线1500m；弱电部分：网线15m，接线盒5个；垃圾压缩设备1套</v>
          </cell>
          <cell r="G133" t="str">
            <v>130万/个</v>
          </cell>
          <cell r="H133" t="str">
            <v>半坡镇</v>
          </cell>
          <cell r="I133" t="str">
            <v>李村</v>
          </cell>
          <cell r="J133">
            <v>125</v>
          </cell>
          <cell r="K133">
            <v>130</v>
          </cell>
        </row>
        <row r="133">
          <cell r="O133">
            <v>125</v>
          </cell>
        </row>
        <row r="134">
          <cell r="D134" t="str">
            <v>2023年伊川县江左镇乔村垃圾中转站建设项目</v>
          </cell>
          <cell r="E134" t="str">
            <v>建设1个垃圾中转站，购置配套设备</v>
          </cell>
          <cell r="F134" t="e">
            <v>#N/A</v>
          </cell>
          <cell r="G134" t="str">
            <v>130万/个</v>
          </cell>
          <cell r="H134" t="str">
            <v>江左镇</v>
          </cell>
          <cell r="I134" t="str">
            <v>乔村</v>
          </cell>
          <cell r="J134">
            <v>125</v>
          </cell>
          <cell r="K134" t="e">
            <v>#N/A</v>
          </cell>
        </row>
        <row r="134">
          <cell r="O134">
            <v>125</v>
          </cell>
        </row>
        <row r="135">
          <cell r="D135" t="str">
            <v>2023年伊川县葛寨镇葛寨村垃圾中转站提升项目</v>
          </cell>
          <cell r="E135" t="str">
            <v>配置垃圾分拣设备1套</v>
          </cell>
          <cell r="F135" t="str">
            <v>配置垃圾分拣设备1套</v>
          </cell>
          <cell r="G135" t="str">
            <v>35万/个</v>
          </cell>
          <cell r="H135" t="str">
            <v>葛寨镇</v>
          </cell>
          <cell r="I135" t="str">
            <v>葛寨村</v>
          </cell>
          <cell r="J135">
            <v>35</v>
          </cell>
          <cell r="K135">
            <v>40</v>
          </cell>
          <cell r="L135">
            <v>5</v>
          </cell>
        </row>
        <row r="135">
          <cell r="O135">
            <v>30</v>
          </cell>
        </row>
        <row r="136">
          <cell r="D136" t="str">
            <v>2023年伊川县高山镇湖南村垃圾中转站提升项目</v>
          </cell>
          <cell r="E136" t="str">
            <v>配置垃圾分拣设备1套</v>
          </cell>
          <cell r="F136" t="str">
            <v>配置垃圾分拣设备1套</v>
          </cell>
          <cell r="G136" t="str">
            <v>35万/个</v>
          </cell>
          <cell r="H136" t="str">
            <v>高山镇</v>
          </cell>
          <cell r="I136" t="str">
            <v>湖南村</v>
          </cell>
          <cell r="J136">
            <v>35</v>
          </cell>
          <cell r="K136">
            <v>40</v>
          </cell>
          <cell r="L136">
            <v>5</v>
          </cell>
        </row>
        <row r="136">
          <cell r="O136">
            <v>30</v>
          </cell>
        </row>
        <row r="137">
          <cell r="D137" t="str">
            <v>2023年伊川县彭婆镇赵沟村垃圾中转站建设项目</v>
          </cell>
          <cell r="E137" t="str">
            <v>垃圾处置站房屋一座，建筑面积124.64㎡；给排水系统：塑料管170m、2m3成品化粪池一座；强电系统：照明线390m、配电箱1台、照明灯具10套、开关4个、插座10个；外电部分：铝绞线400m、电杆1根；弱电部分：网线15m，接线盒5个；垃圾压缩设备1套</v>
          </cell>
          <cell r="F137" t="str">
            <v>垃圾处置站房屋一座，建筑面积124.64㎡；给排水系统：塑料管170m、2m3成品化粪池一座；强电系统：照明线390m、配电箱1台、照明灯具10套、开关4个、插座10个；外电部分：铝绞线400m、电杆1根；弱电部分：网线15m，接线盒5个；垃圾压缩设备1套</v>
          </cell>
        </row>
        <row r="137">
          <cell r="I137" t="str">
            <v>赵沟村</v>
          </cell>
          <cell r="J137">
            <v>80</v>
          </cell>
          <cell r="K137">
            <v>80</v>
          </cell>
        </row>
        <row r="138">
          <cell r="D138" t="str">
            <v>2023年伊川县白元镇王耆店村垃圾中转站建设项目</v>
          </cell>
          <cell r="E138" t="str">
            <v>垃圾处置站房屋一座，建筑面积124.64㎡；给排水系统：塑料管70m、2m3成品化粪池一座；强电系统：照明线390m、配电箱1台、照明灯具10套、开关4个、插座10个；外电部分：铝绞线400m、电杆1根；弱电部分：网线15m，接线盒5个；垃圾压缩设备1套</v>
          </cell>
          <cell r="F138" t="str">
            <v>垃圾处置站房屋一座，建筑面积124.64㎡；给排水系统：塑料管70m、2m3成品化粪池一座；强电系统：照明线390m、配电箱1台、照明灯具10套、开关4个、插座10个；外电部分：铝绞线400m、电杆1根；弱电部分：网线15m，接线盒5个；垃圾压缩设备1套</v>
          </cell>
        </row>
        <row r="138">
          <cell r="I138" t="str">
            <v>王耆店村</v>
          </cell>
          <cell r="J138">
            <v>80</v>
          </cell>
          <cell r="K138">
            <v>80</v>
          </cell>
        </row>
        <row r="139">
          <cell r="D139" t="str">
            <v>2023年伊川县吕店镇下范村垃圾中转站建设项目</v>
          </cell>
          <cell r="E139" t="str">
            <v>垃圾处置站房屋一座，建筑面积124.64㎡；给排水系统：塑料管170m、2m3成品化粪池一座；强电系统：照明线390m、配电箱1台、照明灯具10套、开关4个、插座10个；外电部分：铝绞线400m、电杆1根；弱电部分：网线15m，接线盒5个；垃圾压缩设备1套</v>
          </cell>
          <cell r="F139" t="str">
            <v>垃圾处置站房屋一座，建筑面积124.64㎡；给排水系统：塑料管170m、2m3成品化粪池一座；强电系统：照明线390m、配电箱1台、照明灯具10套、开关4个、插座10个；外电部分：铝绞线400m、电杆1根；弱电部分：网线15m，接线盒5个；垃圾压缩设备1套</v>
          </cell>
        </row>
        <row r="139">
          <cell r="I139" t="str">
            <v>下范村</v>
          </cell>
          <cell r="J139">
            <v>78</v>
          </cell>
          <cell r="K139">
            <v>78</v>
          </cell>
        </row>
        <row r="140">
          <cell r="D140" t="str">
            <v>2023年伊川县平等乡马回村垃圾中转站建设项目</v>
          </cell>
          <cell r="E140" t="str">
            <v>垃圾处置站房屋一座，建筑面积124.64㎡，回填土方800m3；给排水系统：塑料管70m、2m3成品化粪池一座；强电系统：照明线390m、配电箱1台、照明灯具10套、开关4个、插座10个；弱电部分：网线15m，接线盒5个；垃圾压缩设备1套</v>
          </cell>
          <cell r="F140" t="str">
            <v>垃圾处置站房屋一座，建筑面积124.64㎡，回填土方800m3；给排水系统：塑料管70m、2m3成品化粪池一座；强电系统：照明线390m、配电箱1台、照明灯具10套、开关4个、插座10个；弱电部分：网线15m，接线盒5个；垃圾压缩设备1套</v>
          </cell>
        </row>
        <row r="140">
          <cell r="I140" t="str">
            <v>马回村</v>
          </cell>
          <cell r="J140">
            <v>80</v>
          </cell>
          <cell r="K140">
            <v>80</v>
          </cell>
        </row>
        <row r="141">
          <cell r="D141" t="str">
            <v>2023年伊川县平等乡古城村垃圾中转站建设项目</v>
          </cell>
          <cell r="E141" t="str">
            <v>垃圾处置站房屋一座，建筑面积124.64㎡；100m深水井一眼（含潜水泵1台、智能水表1块、PE110管210m、无塔供水器1台）；给排水系统：塑料管70m、2m3成品化粪池一座；强电系统：照明线390m、配电箱1台、照明灯具10套、开关4个、插座10个；外电部分：变压器1台；弱电部分：网线15m，接线盒5个；垃圾压缩设备1套</v>
          </cell>
          <cell r="F141" t="str">
            <v>垃圾处置站房屋一座，建筑面积124.64㎡；100m深水井一眼（含潜水泵1台、智能水表1块、PE110管210m、无塔供水器1台）；给排水系统：塑料管70m、2m3成品化粪池一座；强电系统：照明线390m、配电箱1台、照明灯具10套、开关4个、插座10个；外电部分：变压器1台；弱电部分：网线15m，接线盒5个；垃圾压缩设备1套</v>
          </cell>
        </row>
        <row r="141">
          <cell r="I141" t="str">
            <v>古城村</v>
          </cell>
          <cell r="J141">
            <v>88</v>
          </cell>
          <cell r="K141">
            <v>88</v>
          </cell>
        </row>
        <row r="142">
          <cell r="D142" t="str">
            <v>2023年伊川县水寨镇乐志沟村垃圾中转站建设项目</v>
          </cell>
          <cell r="E142" t="str">
            <v>垃圾处置站房屋一座，建筑面积124.64㎡；50m深水井一眼（含潜水泵1台、智能水表1块、PE110管210m、无塔供水器1台）；给排水系统：塑料管170m、2m3成品化粪池一座；强电系统：照明线390m、配电箱1台、照明灯具10套、开关4个、插座10个；外电部分：铝绞线400m、变压器1台；弱电部分：网线15m，接线盒5个；垃圾压缩设备1套</v>
          </cell>
          <cell r="F142" t="str">
            <v>垃圾处置站房屋一座，建筑面积124.64㎡；50m深水井一眼（含潜水泵1台、智能水表1块、PE110管210m、无塔供水器1台）；给排水系统：塑料管170m、2m3成品化粪池一座；强电系统：照明线390m、配电箱1台、照明灯具10套、开关4个、插座10个；外电部分：铝绞线400m、变压器1台；弱电部分：网线15m，接线盒5个；垃圾压缩设备1套</v>
          </cell>
        </row>
        <row r="142">
          <cell r="I142" t="str">
            <v>乐志沟村</v>
          </cell>
          <cell r="J142">
            <v>90</v>
          </cell>
          <cell r="K142">
            <v>90</v>
          </cell>
        </row>
        <row r="143">
          <cell r="D143" t="str">
            <v>2023年伊川县高山镇谷瑶村垃圾中转站道路提升项目</v>
          </cell>
          <cell r="E143" t="str">
            <v>道路硬化水泥，长120米，宽6米，厚20厘米</v>
          </cell>
          <cell r="F143" t="str">
            <v>道路硬化水泥，长120米，宽6米，厚20厘米</v>
          </cell>
        </row>
        <row r="143">
          <cell r="I143" t="str">
            <v>谷瑶村</v>
          </cell>
          <cell r="J143">
            <v>12</v>
          </cell>
          <cell r="K143">
            <v>12</v>
          </cell>
        </row>
        <row r="144">
          <cell r="D144" t="str">
            <v>2023年伊川县鸣皋镇杨海山村垃圾分类试点项目</v>
          </cell>
          <cell r="E144" t="str">
            <v>建设小型垃圾分类站1座、四分类可回收垃圾智能柜4套、有毒有害垃圾收集柜1台、两分类垃圾桶1000个、挂桶垃圾收集车1辆、垃圾分类智能监控系统等。</v>
          </cell>
          <cell r="F144" t="str">
            <v>建设小型垃圾分类站1座、四分类可回收垃圾智能柜4套、有毒有害垃圾收集柜1台、两分类垃圾桶1000个、挂桶垃圾收集车1辆、垃圾分类智能监控系统等。</v>
          </cell>
        </row>
        <row r="144">
          <cell r="I144" t="str">
            <v>杨海山村</v>
          </cell>
          <cell r="J144">
            <v>35</v>
          </cell>
          <cell r="K144">
            <v>35</v>
          </cell>
        </row>
        <row r="145">
          <cell r="D145" t="str">
            <v>2023年伊川县高山镇坡头村二期污水管网建设项目</v>
          </cell>
          <cell r="E145" t="str">
            <v>铺设污水管网13691米</v>
          </cell>
          <cell r="F145" t="str">
            <v>铺设污水管网13691米1座100立方大三格</v>
          </cell>
          <cell r="G145" t="str">
            <v>242元/米</v>
          </cell>
          <cell r="H145" t="str">
            <v>高山镇</v>
          </cell>
          <cell r="I145" t="str">
            <v>坡头村</v>
          </cell>
          <cell r="J145">
            <v>322</v>
          </cell>
          <cell r="K145">
            <v>295.371204</v>
          </cell>
        </row>
        <row r="145">
          <cell r="O145">
            <v>322</v>
          </cell>
        </row>
        <row r="146">
          <cell r="D146" t="str">
            <v>2023年伊川县高山镇坡头寨村二期污水管网建设项目</v>
          </cell>
          <cell r="E146" t="str">
            <v>铺设污水管网4410米</v>
          </cell>
          <cell r="F146" t="str">
            <v>铺设污水管网4410米1座9立方大三格</v>
          </cell>
          <cell r="G146" t="str">
            <v>181元/米</v>
          </cell>
          <cell r="H146" t="str">
            <v>高山镇</v>
          </cell>
          <cell r="I146" t="str">
            <v>坡头寨村</v>
          </cell>
          <cell r="J146">
            <v>80</v>
          </cell>
          <cell r="K146">
            <v>74.801864</v>
          </cell>
        </row>
        <row r="146">
          <cell r="O146">
            <v>80</v>
          </cell>
        </row>
        <row r="147">
          <cell r="D147" t="str">
            <v>2023年伊川县高山镇草场村二期污水管网建设项目</v>
          </cell>
          <cell r="E147" t="str">
            <v>铺设污水管网5536米</v>
          </cell>
          <cell r="F147" t="str">
            <v>铺设污水管网5536米</v>
          </cell>
          <cell r="G147" t="str">
            <v>265元/米</v>
          </cell>
          <cell r="H147" t="str">
            <v>高山镇</v>
          </cell>
          <cell r="I147" t="str">
            <v>草场村</v>
          </cell>
          <cell r="J147">
            <v>147</v>
          </cell>
          <cell r="K147">
            <v>136.174514</v>
          </cell>
        </row>
        <row r="147">
          <cell r="O147">
            <v>147</v>
          </cell>
        </row>
        <row r="148">
          <cell r="D148" t="str">
            <v>2023年伊川县白元镇常峪堡村二期污水管网建设项目</v>
          </cell>
          <cell r="E148" t="str">
            <v>铺设污水管网9192米</v>
          </cell>
          <cell r="F148" t="str">
            <v>铺设污水管网9192米</v>
          </cell>
          <cell r="G148" t="str">
            <v>192元/米</v>
          </cell>
          <cell r="H148" t="str">
            <v>白元镇</v>
          </cell>
          <cell r="I148" t="str">
            <v>常峪堡村</v>
          </cell>
          <cell r="J148">
            <v>177</v>
          </cell>
          <cell r="K148">
            <v>171.709895</v>
          </cell>
        </row>
        <row r="148">
          <cell r="O148">
            <v>177</v>
          </cell>
        </row>
        <row r="149">
          <cell r="D149" t="str">
            <v>2023年平等乡宋店村二期污水管网建设项目</v>
          </cell>
          <cell r="E149" t="str">
            <v>铺设污水管网5200米</v>
          </cell>
          <cell r="F149" t="str">
            <v>铺设污水管网5200米1座40立方大三格</v>
          </cell>
          <cell r="G149" t="str">
            <v>296元/米</v>
          </cell>
          <cell r="H149" t="str">
            <v>平等乡</v>
          </cell>
          <cell r="I149" t="str">
            <v>宋店村</v>
          </cell>
          <cell r="J149">
            <v>154</v>
          </cell>
          <cell r="K149">
            <v>151.128766</v>
          </cell>
        </row>
        <row r="149">
          <cell r="M149">
            <v>154</v>
          </cell>
        </row>
        <row r="150">
          <cell r="D150" t="str">
            <v>2023年伊川县鸦岭镇康庄村二期污水管网建设项目</v>
          </cell>
          <cell r="E150" t="str">
            <v>铺设污水管网6479米</v>
          </cell>
          <cell r="F150" t="str">
            <v>铺设污水管网6479米1座100立方大三格、1座50立方大三格、1座40立方大三格</v>
          </cell>
          <cell r="G150" t="str">
            <v>277元/米</v>
          </cell>
          <cell r="H150" t="str">
            <v>鸦岭镇</v>
          </cell>
          <cell r="I150" t="str">
            <v>康庄村</v>
          </cell>
          <cell r="J150">
            <v>180</v>
          </cell>
          <cell r="K150">
            <v>176.506091</v>
          </cell>
        </row>
        <row r="150">
          <cell r="M150">
            <v>180</v>
          </cell>
        </row>
        <row r="151">
          <cell r="D151" t="str">
            <v>2023年伊川县鸦岭镇于营村二期污水管网建设项目</v>
          </cell>
          <cell r="E151" t="str">
            <v>铺设污水管网1798米</v>
          </cell>
          <cell r="F151" t="str">
            <v>铺设污水管网1798米1座30立方大三格、1座20立方大三格</v>
          </cell>
          <cell r="G151" t="str">
            <v>322元/米</v>
          </cell>
          <cell r="H151" t="str">
            <v>鸦岭镇</v>
          </cell>
          <cell r="I151" t="str">
            <v>于营村</v>
          </cell>
          <cell r="J151">
            <v>58</v>
          </cell>
          <cell r="K151">
            <v>56.947673</v>
          </cell>
        </row>
        <row r="151">
          <cell r="M151">
            <v>58</v>
          </cell>
        </row>
        <row r="152">
          <cell r="D152" t="str">
            <v>2023年伊川县鸦岭镇常川村二期污水管网建设项目</v>
          </cell>
          <cell r="E152" t="str">
            <v>铺设污水管网3600米</v>
          </cell>
          <cell r="F152" t="str">
            <v>铺设污水管网3600米1座50立方大三格、1座40立方大三格、1座25立方大三格</v>
          </cell>
          <cell r="G152" t="str">
            <v>325元/米</v>
          </cell>
          <cell r="H152" t="str">
            <v>鸦岭镇</v>
          </cell>
          <cell r="I152" t="str">
            <v>常川村</v>
          </cell>
          <cell r="J152">
            <v>117</v>
          </cell>
          <cell r="K152">
            <v>114.812388</v>
          </cell>
        </row>
        <row r="152">
          <cell r="O152">
            <v>117</v>
          </cell>
        </row>
        <row r="153">
          <cell r="D153" t="str">
            <v>2023年伊川县鸦岭镇西窑村二期污水管网建设项目</v>
          </cell>
          <cell r="E153" t="str">
            <v>铺设污水管网5000米</v>
          </cell>
          <cell r="F153" t="str">
            <v>铺设污水管网5000米2座25立方大三格、3座20立方大三格</v>
          </cell>
          <cell r="G153" t="str">
            <v>324元/米</v>
          </cell>
          <cell r="H153" t="str">
            <v>鸦岭镇</v>
          </cell>
          <cell r="I153" t="str">
            <v>鸦岭镇西窑村</v>
          </cell>
          <cell r="J153">
            <v>162</v>
          </cell>
          <cell r="K153">
            <v>158.66029</v>
          </cell>
        </row>
        <row r="153">
          <cell r="O153">
            <v>162</v>
          </cell>
        </row>
        <row r="154">
          <cell r="D154" t="str">
            <v>2023年伊川县鸦岭镇老虎洼村二期污水管网建设项目</v>
          </cell>
          <cell r="E154" t="str">
            <v>铺设污水管网2280米</v>
          </cell>
          <cell r="F154" t="str">
            <v>铺设污水管网2280米</v>
          </cell>
          <cell r="G154" t="str">
            <v>324元/米</v>
          </cell>
          <cell r="H154" t="str">
            <v>鸦岭镇</v>
          </cell>
          <cell r="I154" t="str">
            <v>鸦岭镇老虎洼村</v>
          </cell>
          <cell r="J154">
            <v>74</v>
          </cell>
          <cell r="K154">
            <v>72.925409</v>
          </cell>
        </row>
        <row r="154">
          <cell r="O154">
            <v>74</v>
          </cell>
        </row>
        <row r="155">
          <cell r="D155" t="str">
            <v>2023年伊川县吕店镇王村污水管网建设项目</v>
          </cell>
          <cell r="E155" t="str">
            <v>铺设污水管网5844米</v>
          </cell>
          <cell r="F155" t="str">
            <v>铺设污水管网5844米1座100立方大三格、1座40立方大三格</v>
          </cell>
          <cell r="G155" t="str">
            <v>314元/米</v>
          </cell>
          <cell r="H155" t="str">
            <v>吕店镇</v>
          </cell>
          <cell r="I155" t="str">
            <v>吕店镇王村</v>
          </cell>
          <cell r="J155">
            <v>184</v>
          </cell>
          <cell r="K155">
            <v>179.047189</v>
          </cell>
        </row>
        <row r="155">
          <cell r="M155">
            <v>184</v>
          </cell>
        </row>
        <row r="156">
          <cell r="D156" t="str">
            <v>2023年伊川县江左镇温寨村污水管网建设项目</v>
          </cell>
          <cell r="E156" t="str">
            <v>铺设污水管网400米,建设大三格120立方</v>
          </cell>
          <cell r="F156" t="str">
            <v>铺设污水管网400米,建设大三格120立方</v>
          </cell>
          <cell r="G156" t="str">
            <v>1541元/立方</v>
          </cell>
          <cell r="H156" t="str">
            <v>江左镇</v>
          </cell>
          <cell r="I156" t="str">
            <v>江左镇温寨村</v>
          </cell>
          <cell r="J156">
            <v>18.5</v>
          </cell>
          <cell r="K156">
            <v>16.797143</v>
          </cell>
        </row>
        <row r="156">
          <cell r="O156">
            <v>18.5</v>
          </cell>
        </row>
        <row r="157">
          <cell r="D157" t="str">
            <v>2023年伊川县葛寨镇后富山村污水管网建设项目</v>
          </cell>
          <cell r="E157" t="str">
            <v>铺设污水管网11513米</v>
          </cell>
          <cell r="F157" t="str">
            <v>铺设污水管网11513米1座150立方大三格、2座40立方大三格、1座25立方大三格</v>
          </cell>
          <cell r="G157" t="str">
            <v>307元/米</v>
          </cell>
          <cell r="H157" t="str">
            <v>葛寨镇</v>
          </cell>
          <cell r="I157" t="str">
            <v>葛寨镇后富山村</v>
          </cell>
          <cell r="J157">
            <v>354</v>
          </cell>
          <cell r="K157">
            <v>348.431398</v>
          </cell>
        </row>
        <row r="157">
          <cell r="M157">
            <v>354</v>
          </cell>
        </row>
        <row r="158">
          <cell r="D158" t="str">
            <v>2023年伊川县半坡镇刘瑶村污水管网建设项目</v>
          </cell>
          <cell r="E158" t="str">
            <v>铺设污水管网2850米</v>
          </cell>
          <cell r="F158" t="str">
            <v>铺设污水管网2850米4座15立方大三格、1座75立方大三格</v>
          </cell>
          <cell r="G158" t="str">
            <v>329元/米</v>
          </cell>
          <cell r="H158" t="str">
            <v>半坡镇</v>
          </cell>
          <cell r="I158" t="str">
            <v>半坡镇刘瑶村</v>
          </cell>
          <cell r="J158">
            <v>94</v>
          </cell>
          <cell r="K158">
            <v>91.518287</v>
          </cell>
        </row>
        <row r="158">
          <cell r="O158">
            <v>94</v>
          </cell>
        </row>
        <row r="159">
          <cell r="D159" t="str">
            <v>2023年伊川县江左镇晋庄村污水管网建设项目</v>
          </cell>
          <cell r="E159" t="str">
            <v>铺设污水管网5180米</v>
          </cell>
          <cell r="F159" t="str">
            <v>铺设污水管网5180米1座120立方大三格、1座90立方大三格、1座30立方大三格、1座20立方大三格、1座15立方大三格</v>
          </cell>
          <cell r="G159" t="str">
            <v>266元/米</v>
          </cell>
          <cell r="H159" t="str">
            <v>江左镇</v>
          </cell>
          <cell r="I159" t="str">
            <v>江左镇晋庄村</v>
          </cell>
          <cell r="J159">
            <v>138</v>
          </cell>
          <cell r="K159">
            <v>135.630247</v>
          </cell>
        </row>
        <row r="159">
          <cell r="O159">
            <v>138</v>
          </cell>
        </row>
        <row r="160">
          <cell r="E160">
            <v>12</v>
          </cell>
          <cell r="F160" t="e">
            <v>#N/A</v>
          </cell>
        </row>
        <row r="160">
          <cell r="J160">
            <v>378</v>
          </cell>
          <cell r="K160" t="e">
            <v>#N/A</v>
          </cell>
          <cell r="L160">
            <v>0</v>
          </cell>
          <cell r="M160">
            <v>80</v>
          </cell>
          <cell r="N160">
            <v>0</v>
          </cell>
          <cell r="O160">
            <v>298</v>
          </cell>
        </row>
        <row r="161">
          <cell r="D161" t="str">
            <v>2023年伊川县江左镇晋庄村饮水安全巩固提升工程</v>
          </cell>
          <cell r="E161" t="str">
            <v>PE110管子1120.5米、PE75管子1630米、PE50管子1958米、PE25管子6450米、阀门井19座，入户水表井108套</v>
          </cell>
          <cell r="F161" t="str">
            <v>PE110管子1120.5米、PE75管子1630米、PE50管子1958米、PE25管子6450米、阀门井19座，入户水表井108套。</v>
          </cell>
          <cell r="G161" t="str">
            <v>40.6元/米</v>
          </cell>
          <cell r="H161" t="str">
            <v>江左镇</v>
          </cell>
          <cell r="I161" t="str">
            <v>晋庄村</v>
          </cell>
          <cell r="J161">
            <v>40.12</v>
          </cell>
          <cell r="K161">
            <v>39.902937</v>
          </cell>
        </row>
        <row r="161">
          <cell r="O161">
            <v>40.12</v>
          </cell>
        </row>
        <row r="162">
          <cell r="D162" t="str">
            <v>2023年伊川县鸦岭镇亓岭村饮水安全巩固提升工程</v>
          </cell>
          <cell r="E162" t="str">
            <v>铺设PE90管子2985米、PE63管子1020米、PE110管子580米、闸阀井20座、砼破拆及恢复4585米、20吨水罐一个及安装</v>
          </cell>
          <cell r="F162" t="str">
            <v>铺设PE90管子2985米、PE63管子1020米、PE110管子580米、闸阀井20座、砼破拆及恢复4585米、20吨水罐一个及安装。</v>
          </cell>
          <cell r="G162" t="str">
            <v>130元/米</v>
          </cell>
          <cell r="H162" t="str">
            <v>鸦岭镇</v>
          </cell>
          <cell r="I162" t="str">
            <v>亓岭村</v>
          </cell>
          <cell r="J162">
            <v>60</v>
          </cell>
          <cell r="K162">
            <v>57.604503</v>
          </cell>
        </row>
        <row r="162">
          <cell r="O162">
            <v>60</v>
          </cell>
        </row>
        <row r="163">
          <cell r="D163" t="str">
            <v>2023年伊川县高山镇谷瑶村饮水安全巩固提升工程</v>
          </cell>
          <cell r="E163" t="str">
            <v>打井一眼320米，、低压线路600米、启动柜一台、电缆30米、200QJ20-351/20一台、电缆230米、井下钢管230米</v>
          </cell>
          <cell r="F163" t="str">
            <v>打井一眼320米，、低压线路600米、启动柜一台、电缆30米、200QJ20-351/20一台、电缆230米、井下钢管230米</v>
          </cell>
          <cell r="G163" t="str">
            <v>30万/眼</v>
          </cell>
          <cell r="H163" t="str">
            <v>高山镇</v>
          </cell>
          <cell r="I163" t="str">
            <v>谷瑶村</v>
          </cell>
          <cell r="J163">
            <v>40</v>
          </cell>
          <cell r="K163">
            <v>37.702562</v>
          </cell>
        </row>
        <row r="163">
          <cell r="M163">
            <v>40</v>
          </cell>
        </row>
        <row r="164">
          <cell r="D164" t="str">
            <v>2023年伊川县江左镇上王村饮水安全巩固提升工程</v>
          </cell>
          <cell r="E164" t="str">
            <v>50立方蓄水池1座，铺设PE90管子295.5米、PE75管子577米、PE32管子851米、PE25管子400米，阀门井4座，入户80户。</v>
          </cell>
          <cell r="F164" t="str">
            <v>50立方蓄水池1座，铺设PE90管子295.5米、PE75管子577米、PE32管子851米、PE25管子400米，阀门井4座，入户80户。</v>
          </cell>
          <cell r="G164" t="str">
            <v>18万/个</v>
          </cell>
          <cell r="H164" t="str">
            <v>江左镇</v>
          </cell>
          <cell r="I164" t="str">
            <v>上王村</v>
          </cell>
          <cell r="J164">
            <v>18</v>
          </cell>
          <cell r="K164">
            <v>17.488901</v>
          </cell>
        </row>
        <row r="164">
          <cell r="O164">
            <v>18</v>
          </cell>
        </row>
        <row r="165">
          <cell r="D165" t="str">
            <v>2023年伊川县河滨街道办事处梁村沟社区饮水安全巩固提升工程</v>
          </cell>
          <cell r="E165" t="str">
            <v>铺设pe63管网199米、PE100管网1393米、63*50直接1个、63三通6个、50三通5个、50弯头7个、50堵头9个</v>
          </cell>
          <cell r="F165" t="str">
            <v>铺设pe63管网199米、PE50管网1393米、63*50直接1个、63三通6个、50三通5个、50弯头7个、50堵头9个</v>
          </cell>
          <cell r="G165" t="str">
            <v>123元/米</v>
          </cell>
          <cell r="H165" t="str">
            <v>河滨街道办</v>
          </cell>
          <cell r="I165" t="str">
            <v>梁村沟社区</v>
          </cell>
          <cell r="J165">
            <v>19.98</v>
          </cell>
          <cell r="K165">
            <v>19.01</v>
          </cell>
        </row>
        <row r="165">
          <cell r="O165">
            <v>19.97</v>
          </cell>
        </row>
        <row r="166">
          <cell r="D166" t="str">
            <v>2023年伊川县鸦岭镇下沟村饮水安全巩固提升工程</v>
          </cell>
          <cell r="E166" t="str">
            <v>170米井一眼，管理房一间、水泵及机电设备安装、20吨水罐一个、地埋电缆、PE管子500米、阀门井</v>
          </cell>
          <cell r="F166" t="str">
            <v>170米井一眼，管理房一间、水泵及机电设备安装、20吨水罐一个、地埋电缆、PE管子500米、阀门井</v>
          </cell>
          <cell r="G166" t="str">
            <v>46元/米</v>
          </cell>
          <cell r="H166" t="str">
            <v>鸦岭镇</v>
          </cell>
          <cell r="I166" t="str">
            <v>下沟村</v>
          </cell>
          <cell r="J166">
            <v>25</v>
          </cell>
          <cell r="K166">
            <v>23.951081</v>
          </cell>
        </row>
        <row r="166">
          <cell r="O166">
            <v>25</v>
          </cell>
        </row>
        <row r="167">
          <cell r="D167" t="str">
            <v>2023年伊川县鸦岭镇老虎洼村饮水安全巩固提升工程</v>
          </cell>
          <cell r="E167" t="str">
            <v>300米井一眼，水泵及机电设备安装，管理房一间，地埋电缆、20吨无塔供水器、PE管网500米、阀门井</v>
          </cell>
          <cell r="F167" t="str">
            <v>300米井一眼，水泵及机电设备安装，管理房一间，地埋电缆、20吨无塔供水器、PE管网500米、阀门井</v>
          </cell>
          <cell r="G167" t="str">
            <v>30万/眼</v>
          </cell>
          <cell r="H167" t="str">
            <v>鸦岭镇</v>
          </cell>
          <cell r="I167" t="str">
            <v>老虎洼村</v>
          </cell>
          <cell r="J167">
            <v>45</v>
          </cell>
          <cell r="K167">
            <v>42.9133</v>
          </cell>
        </row>
        <row r="167">
          <cell r="O167">
            <v>45</v>
          </cell>
        </row>
        <row r="168">
          <cell r="D168" t="str">
            <v>2023年伊川县鸦岭镇温庄村饮水安全巩固提升工程</v>
          </cell>
          <cell r="E168" t="str">
            <v>370米井一眼、管理房一间、水泵及机电设备安装、地埋电缆、PE管网500米、阀门井、20吨无塔供水器</v>
          </cell>
          <cell r="F168" t="str">
            <v>370米井一眼、管理房一间、水泵及机电设备安装、地埋电缆、PE管网500米、阀门井、20吨无塔供水器</v>
          </cell>
          <cell r="G168" t="str">
            <v>30万/眼</v>
          </cell>
          <cell r="H168" t="str">
            <v>鸦岭镇</v>
          </cell>
          <cell r="I168" t="str">
            <v>温庄村</v>
          </cell>
          <cell r="J168">
            <v>55</v>
          </cell>
          <cell r="K168">
            <v>52.185123</v>
          </cell>
        </row>
        <row r="168">
          <cell r="M168">
            <v>40</v>
          </cell>
        </row>
        <row r="168">
          <cell r="O168">
            <v>15</v>
          </cell>
        </row>
        <row r="169">
          <cell r="D169" t="str">
            <v>2023年伊川县鸦岭镇梁刘村饮水安全巩固提升工程</v>
          </cell>
          <cell r="E169" t="str">
            <v>200米井一眼，水泵及机电设备安装、40吨无塔供水器、PE管子50米、1阀门井</v>
          </cell>
          <cell r="F169" t="str">
            <v>200米井一眼，水泵及机电设备安装、40吨无塔供水器、PE管子50米、1阀门井</v>
          </cell>
          <cell r="G169" t="str">
            <v>20万/眼</v>
          </cell>
          <cell r="H169" t="str">
            <v>鸦岭镇</v>
          </cell>
          <cell r="I169" t="str">
            <v>梁刘村</v>
          </cell>
          <cell r="J169">
            <v>26</v>
          </cell>
          <cell r="K169">
            <v>24.620023</v>
          </cell>
        </row>
        <row r="169">
          <cell r="O169">
            <v>26</v>
          </cell>
        </row>
        <row r="170">
          <cell r="D170" t="str">
            <v>2023年吕店镇梁沟村兵马沟自然村饮水安全巩固提升工程</v>
          </cell>
          <cell r="E170" t="str">
            <v>PE90管子1200米、50方蓄水池两座</v>
          </cell>
          <cell r="F170" t="str">
            <v>PE90管子1200米、50方蓄水池两座</v>
          </cell>
          <cell r="G170" t="str">
            <v>70元/米</v>
          </cell>
          <cell r="H170" t="str">
            <v>吕店镇</v>
          </cell>
          <cell r="I170" t="str">
            <v>梁沟村兵马沟自然村</v>
          </cell>
          <cell r="J170">
            <v>13.91</v>
          </cell>
          <cell r="K170">
            <v>12.694499</v>
          </cell>
        </row>
        <row r="170">
          <cell r="O170">
            <v>13.91</v>
          </cell>
        </row>
        <row r="171">
          <cell r="D171" t="str">
            <v>2023年酒后镇梁疙瘩村饮水安全巩固提升工程</v>
          </cell>
          <cell r="E171" t="str">
            <v>10米深2米口径大口井一眼、500米地埋低压电缆、PE75管道700米、PE90管道350米、配套水泵一台、阀门井2座机配套、入户248户</v>
          </cell>
          <cell r="F171" t="str">
            <v>10米深2米口径大口井一眼、500米地埋低压电缆、PE75管道700米、PE90管道350米、配套水泵一台、阀门井2座机配套、入户248户</v>
          </cell>
          <cell r="G171" t="str">
            <v>20万/个</v>
          </cell>
          <cell r="H171" t="str">
            <v>酒后镇</v>
          </cell>
          <cell r="I171" t="str">
            <v>梁疙瘩村</v>
          </cell>
          <cell r="J171">
            <v>20</v>
          </cell>
          <cell r="K171">
            <v>18.501988</v>
          </cell>
        </row>
        <row r="171">
          <cell r="O171">
            <v>20</v>
          </cell>
        </row>
        <row r="172">
          <cell r="D172" t="str">
            <v>2023年鸦岭镇常川村8、9组饮水安全巩固提升工程</v>
          </cell>
          <cell r="E172" t="str">
            <v>新建阀门井1座，铺设PE管网2000米，入户100户</v>
          </cell>
          <cell r="F172" t="str">
            <v>新建阀门井1座，铺设PE管网2000米，入户100户</v>
          </cell>
          <cell r="G172" t="str">
            <v>75元/米</v>
          </cell>
          <cell r="H172" t="str">
            <v>鸦岭镇</v>
          </cell>
          <cell r="I172" t="str">
            <v>常川村8、9组</v>
          </cell>
          <cell r="J172">
            <v>15</v>
          </cell>
          <cell r="K172">
            <v>13.837769</v>
          </cell>
        </row>
        <row r="172">
          <cell r="O172">
            <v>15</v>
          </cell>
        </row>
        <row r="173">
          <cell r="D173" t="str">
            <v>2023年伊川县河滨街道办事处闵店社区黄沟自然村饮水安全巩固提升工程</v>
          </cell>
          <cell r="E173" t="str">
            <v>建设黄沟自然村水井320米，水泵电缆线、电源等290米，管网和无塔供水器。</v>
          </cell>
          <cell r="F173" t="str">
            <v>建设黄沟自然村水井320米，水泵电缆线、电源等290米，管网和无塔供水器。</v>
          </cell>
        </row>
        <row r="173">
          <cell r="H173" t="str">
            <v>河滨街道</v>
          </cell>
          <cell r="I173" t="str">
            <v>闵店社区黄沟自然村</v>
          </cell>
          <cell r="J173">
            <v>54.6</v>
          </cell>
          <cell r="K173">
            <v>54.6</v>
          </cell>
        </row>
        <row r="174">
          <cell r="D174" t="str">
            <v>2023年伊川县半坡镇刘窑村供水管网建设项目</v>
          </cell>
          <cell r="E174" t="str">
            <v>铺设供水管网3179米及其附属配套设施</v>
          </cell>
          <cell r="F174" t="str">
            <v>铺设供水管网3179米及其附属配套设施</v>
          </cell>
        </row>
        <row r="174">
          <cell r="H174" t="str">
            <v>半坡镇</v>
          </cell>
          <cell r="I174" t="str">
            <v>刘窑村</v>
          </cell>
          <cell r="J174">
            <v>60.876153</v>
          </cell>
          <cell r="K174">
            <v>60.876153</v>
          </cell>
        </row>
        <row r="175">
          <cell r="E175">
            <v>1</v>
          </cell>
          <cell r="F175" t="e">
            <v>#N/A</v>
          </cell>
        </row>
        <row r="175">
          <cell r="J175">
            <v>200</v>
          </cell>
          <cell r="K175" t="e">
            <v>#N/A</v>
          </cell>
          <cell r="L175">
            <v>0</v>
          </cell>
          <cell r="M175">
            <v>0</v>
          </cell>
          <cell r="N175">
            <v>0</v>
          </cell>
          <cell r="O175">
            <v>200</v>
          </cell>
        </row>
        <row r="176">
          <cell r="D176" t="str">
            <v>2023年伊川县半坡镇刘窑村牛羊出村入舍人居环境改善项目</v>
          </cell>
          <cell r="E176" t="str">
            <v>养殖圈舍1000平方；储草仓库600平方；机械设备一套；产业道路500米。</v>
          </cell>
          <cell r="F176" t="str">
            <v>养殖圈舍1000平方；储草仓库600平方；机械设备一套；产业道路500米。</v>
          </cell>
          <cell r="G176" t="str">
            <v>70万/项</v>
          </cell>
          <cell r="H176" t="str">
            <v>半坡镇</v>
          </cell>
          <cell r="I176" t="str">
            <v>半坡镇刘窑村</v>
          </cell>
          <cell r="J176">
            <v>200</v>
          </cell>
          <cell r="K176">
            <v>125.02047</v>
          </cell>
        </row>
        <row r="176">
          <cell r="O176">
            <v>200</v>
          </cell>
        </row>
        <row r="177">
          <cell r="E177">
            <v>2</v>
          </cell>
          <cell r="F177" t="e">
            <v>#N/A</v>
          </cell>
        </row>
        <row r="177">
          <cell r="J177">
            <v>588.5</v>
          </cell>
          <cell r="K177" t="e">
            <v>#N/A</v>
          </cell>
          <cell r="L177">
            <v>0</v>
          </cell>
          <cell r="M177">
            <v>0</v>
          </cell>
          <cell r="N177">
            <v>0</v>
          </cell>
          <cell r="O177">
            <v>588.5</v>
          </cell>
        </row>
        <row r="178">
          <cell r="D178" t="str">
            <v>2023年伊川县驻村第一书记帮扶工作经费</v>
          </cell>
          <cell r="E178" t="str">
            <v>为驻村人员开展帮扶工作提供经费</v>
          </cell>
          <cell r="F178" t="e">
            <v>#N/A</v>
          </cell>
          <cell r="G178" t="str">
            <v>1-1.5万元/村</v>
          </cell>
          <cell r="H178" t="str">
            <v>伊川县</v>
          </cell>
          <cell r="I178" t="str">
            <v>伊川县</v>
          </cell>
          <cell r="J178">
            <v>388.5</v>
          </cell>
          <cell r="K178" t="e">
            <v>#N/A</v>
          </cell>
        </row>
        <row r="178">
          <cell r="O178">
            <v>388.5</v>
          </cell>
        </row>
        <row r="179">
          <cell r="D179" t="str">
            <v>2023年项目管理费</v>
          </cell>
          <cell r="E179" t="str">
            <v>为项目建设提供规划设计、监理服务</v>
          </cell>
          <cell r="F179" t="str">
            <v>为项目建设提供规划设计、监理服务</v>
          </cell>
          <cell r="G179" t="str">
            <v>1-3万元/个</v>
          </cell>
          <cell r="H179" t="str">
            <v>伊川县</v>
          </cell>
          <cell r="I179" t="str">
            <v>伊川县</v>
          </cell>
          <cell r="J179">
            <v>200</v>
          </cell>
          <cell r="K179">
            <v>226.927</v>
          </cell>
        </row>
        <row r="179">
          <cell r="O179">
            <v>200</v>
          </cell>
        </row>
        <row r="180">
          <cell r="E180">
            <v>1</v>
          </cell>
          <cell r="F180" t="e">
            <v>#N/A</v>
          </cell>
        </row>
        <row r="180">
          <cell r="J180">
            <v>12.156661</v>
          </cell>
          <cell r="K180" t="e">
            <v>#N/A</v>
          </cell>
          <cell r="L180">
            <v>12.156661</v>
          </cell>
        </row>
        <row r="181">
          <cell r="D181" t="str">
            <v>伊川县2023年易地扶贫搬迁融资资金应付利息</v>
          </cell>
          <cell r="E181" t="str">
            <v>易地扶贫搬迁融资资金利息</v>
          </cell>
          <cell r="F181" t="str">
            <v>易地扶贫搬迁融资资金利息</v>
          </cell>
          <cell r="G181" t="str">
            <v>12.15/个</v>
          </cell>
          <cell r="H181" t="str">
            <v>伊川县</v>
          </cell>
          <cell r="I181" t="str">
            <v>伊川县</v>
          </cell>
          <cell r="J181">
            <v>12.156661</v>
          </cell>
          <cell r="K181">
            <v>12.156661</v>
          </cell>
          <cell r="L181">
            <v>12.156661</v>
          </cell>
        </row>
      </sheetData>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07"/>
  <sheetViews>
    <sheetView tabSelected="1" topLeftCell="B1" workbookViewId="0">
      <pane ySplit="4" topLeftCell="A5" activePane="bottomLeft" state="frozen"/>
      <selection/>
      <selection pane="bottomLeft" activeCell="M207" sqref="M207:N207"/>
    </sheetView>
  </sheetViews>
  <sheetFormatPr defaultColWidth="9" defaultRowHeight="14.25"/>
  <cols>
    <col min="1" max="1" width="7.75" customWidth="1"/>
    <col min="2" max="2" width="13.5" style="9" customWidth="1"/>
    <col min="3" max="3" width="6.625" style="9" customWidth="1"/>
    <col min="4" max="4" width="7" customWidth="1"/>
    <col min="5" max="5" width="7.5" style="9" customWidth="1"/>
    <col min="6" max="6" width="6.25" customWidth="1"/>
    <col min="7" max="7" width="9.75" style="9" customWidth="1"/>
    <col min="8" max="8" width="5.125" customWidth="1"/>
    <col min="9" max="9" width="9.625" customWidth="1"/>
    <col min="10" max="10" width="8.875" customWidth="1"/>
    <col min="11" max="11" width="19.875" style="10" customWidth="1"/>
    <col min="12" max="12" width="9.875" style="10" customWidth="1"/>
    <col min="13" max="13" width="9.875" style="9" customWidth="1"/>
    <col min="14" max="14" width="8.5" style="11" customWidth="1"/>
    <col min="15" max="15" width="8.25" hidden="1" customWidth="1"/>
    <col min="16" max="16" width="9.5" hidden="1" customWidth="1"/>
    <col min="17" max="17" width="24.375" style="9" customWidth="1"/>
    <col min="18" max="18" width="25" style="9" customWidth="1"/>
    <col min="19" max="19" width="5.75" customWidth="1"/>
    <col min="20" max="20" width="11.125" style="12" customWidth="1"/>
    <col min="21" max="21" width="41.5" customWidth="1"/>
    <col min="23" max="23" width="12.625"/>
  </cols>
  <sheetData>
    <row r="1" ht="34.5" customHeight="1" spans="1:19">
      <c r="A1" s="13" t="s">
        <v>0</v>
      </c>
      <c r="B1" s="14"/>
      <c r="C1" s="14"/>
      <c r="D1" s="13"/>
      <c r="E1" s="14"/>
      <c r="F1" s="13"/>
      <c r="G1" s="14"/>
      <c r="H1" s="13"/>
      <c r="I1" s="13"/>
      <c r="J1" s="13"/>
      <c r="K1" s="14"/>
      <c r="L1" s="14"/>
      <c r="M1" s="14"/>
      <c r="N1" s="13"/>
      <c r="O1" s="13"/>
      <c r="P1" s="13"/>
      <c r="Q1" s="14"/>
      <c r="R1" s="14"/>
      <c r="S1" s="13"/>
    </row>
    <row r="2" customFormat="1" ht="27" customHeight="1" spans="1:20">
      <c r="A2" s="15" t="s">
        <v>1</v>
      </c>
      <c r="B2" s="15"/>
      <c r="C2" s="15" t="s">
        <v>2</v>
      </c>
      <c r="D2" s="15"/>
      <c r="E2" s="15"/>
      <c r="F2" s="15"/>
      <c r="G2" s="15"/>
      <c r="H2" s="15"/>
      <c r="I2" s="21" t="s">
        <v>3</v>
      </c>
      <c r="J2" s="21"/>
      <c r="K2" s="21"/>
      <c r="L2" s="22" t="s">
        <v>4</v>
      </c>
      <c r="M2" s="22"/>
      <c r="N2" s="23"/>
      <c r="O2" s="24"/>
      <c r="P2" s="24"/>
      <c r="Q2" s="24"/>
      <c r="R2" s="28" t="s">
        <v>5</v>
      </c>
      <c r="S2" s="28"/>
      <c r="T2" s="24"/>
    </row>
    <row r="3" s="1" customFormat="1" ht="30" customHeight="1" spans="1:20">
      <c r="A3" s="16" t="s">
        <v>6</v>
      </c>
      <c r="B3" s="16" t="s">
        <v>7</v>
      </c>
      <c r="C3" s="16" t="s">
        <v>8</v>
      </c>
      <c r="D3" s="16" t="s">
        <v>9</v>
      </c>
      <c r="E3" s="16" t="s">
        <v>10</v>
      </c>
      <c r="F3" s="16" t="s">
        <v>11</v>
      </c>
      <c r="G3" s="16" t="s">
        <v>12</v>
      </c>
      <c r="H3" s="16" t="s">
        <v>13</v>
      </c>
      <c r="I3" s="16" t="s">
        <v>14</v>
      </c>
      <c r="J3" s="16" t="s">
        <v>15</v>
      </c>
      <c r="K3" s="16" t="s">
        <v>16</v>
      </c>
      <c r="L3" s="16" t="s">
        <v>17</v>
      </c>
      <c r="M3" s="16"/>
      <c r="N3" s="25"/>
      <c r="O3" s="16" t="s">
        <v>18</v>
      </c>
      <c r="P3" s="16" t="s">
        <v>19</v>
      </c>
      <c r="Q3" s="16" t="s">
        <v>20</v>
      </c>
      <c r="R3" s="16" t="s">
        <v>21</v>
      </c>
      <c r="S3" s="29" t="s">
        <v>22</v>
      </c>
      <c r="T3" s="30" t="s">
        <v>23</v>
      </c>
    </row>
    <row r="4" s="1" customFormat="1" ht="30" customHeight="1" spans="1:20">
      <c r="A4" s="16"/>
      <c r="B4" s="16"/>
      <c r="C4" s="16"/>
      <c r="D4" s="16"/>
      <c r="E4" s="16"/>
      <c r="F4" s="16"/>
      <c r="G4" s="16"/>
      <c r="H4" s="16"/>
      <c r="I4" s="16"/>
      <c r="J4" s="16"/>
      <c r="K4" s="16"/>
      <c r="L4" s="16" t="s">
        <v>24</v>
      </c>
      <c r="M4" s="16" t="s">
        <v>25</v>
      </c>
      <c r="N4" s="16" t="s">
        <v>26</v>
      </c>
      <c r="O4" s="16"/>
      <c r="P4" s="16"/>
      <c r="Q4" s="16"/>
      <c r="R4" s="16"/>
      <c r="S4" s="29"/>
      <c r="T4" s="30"/>
    </row>
    <row r="5" s="2" customFormat="1" ht="30" customHeight="1" spans="1:21">
      <c r="A5" s="17" t="s">
        <v>27</v>
      </c>
      <c r="B5" s="17" t="s">
        <v>28</v>
      </c>
      <c r="C5" s="17" t="s">
        <v>29</v>
      </c>
      <c r="D5" s="17" t="s">
        <v>30</v>
      </c>
      <c r="E5" s="17" t="s">
        <v>31</v>
      </c>
      <c r="F5" s="17" t="s">
        <v>32</v>
      </c>
      <c r="G5" s="17" t="s">
        <v>33</v>
      </c>
      <c r="H5" s="17" t="s">
        <v>34</v>
      </c>
      <c r="I5" s="17" t="s">
        <v>35</v>
      </c>
      <c r="J5" s="17" t="s">
        <v>36</v>
      </c>
      <c r="K5" s="17" t="s">
        <v>37</v>
      </c>
      <c r="L5" s="17">
        <v>324.1357</v>
      </c>
      <c r="M5" s="17">
        <v>324.1357</v>
      </c>
      <c r="N5" s="26">
        <f>L5-M5</f>
        <v>0</v>
      </c>
      <c r="O5" s="17">
        <v>105</v>
      </c>
      <c r="P5" s="17">
        <v>380</v>
      </c>
      <c r="Q5" s="17" t="s">
        <v>38</v>
      </c>
      <c r="R5" s="17" t="s">
        <v>39</v>
      </c>
      <c r="S5" s="26"/>
      <c r="T5" s="17" t="s">
        <v>35</v>
      </c>
      <c r="U5" s="2" t="str">
        <f>VLOOKUP(B5,[1]Sheet2!$D$4:$O$181,6,0)</f>
        <v>白土窑村、江左村</v>
      </c>
    </row>
    <row r="6" s="2" customFormat="1" ht="30" customHeight="1" spans="1:21">
      <c r="A6" s="17" t="s">
        <v>27</v>
      </c>
      <c r="B6" s="17" t="s">
        <v>40</v>
      </c>
      <c r="C6" s="17" t="s">
        <v>29</v>
      </c>
      <c r="D6" s="17" t="s">
        <v>30</v>
      </c>
      <c r="E6" s="17" t="s">
        <v>31</v>
      </c>
      <c r="F6" s="17" t="s">
        <v>32</v>
      </c>
      <c r="G6" s="17" t="s">
        <v>41</v>
      </c>
      <c r="H6" s="17" t="s">
        <v>34</v>
      </c>
      <c r="I6" s="17" t="s">
        <v>35</v>
      </c>
      <c r="J6" s="17" t="s">
        <v>36</v>
      </c>
      <c r="K6" s="17" t="s">
        <v>42</v>
      </c>
      <c r="L6" s="17">
        <v>704.4267</v>
      </c>
      <c r="M6" s="17">
        <v>704.4267</v>
      </c>
      <c r="N6" s="26">
        <f>L6-M6</f>
        <v>0</v>
      </c>
      <c r="O6" s="17">
        <v>260</v>
      </c>
      <c r="P6" s="17">
        <v>1050</v>
      </c>
      <c r="Q6" s="17" t="s">
        <v>43</v>
      </c>
      <c r="R6" s="17" t="s">
        <v>44</v>
      </c>
      <c r="S6" s="26"/>
      <c r="T6" s="17" t="s">
        <v>35</v>
      </c>
      <c r="U6" s="2" t="str">
        <f>VLOOKUP(B6,[1]Sheet2!$D$4:$O$181,6,0)</f>
        <v>孟家窑村、周家窑村、二郎庙、刘窑村</v>
      </c>
    </row>
    <row r="7" s="2" customFormat="1" ht="30" customHeight="1" spans="1:21">
      <c r="A7" s="17" t="s">
        <v>27</v>
      </c>
      <c r="B7" s="17" t="s">
        <v>45</v>
      </c>
      <c r="C7" s="17" t="s">
        <v>29</v>
      </c>
      <c r="D7" s="17" t="s">
        <v>30</v>
      </c>
      <c r="E7" s="17" t="s">
        <v>31</v>
      </c>
      <c r="F7" s="17" t="s">
        <v>32</v>
      </c>
      <c r="G7" s="17" t="s">
        <v>46</v>
      </c>
      <c r="H7" s="17" t="s">
        <v>34</v>
      </c>
      <c r="I7" s="17" t="s">
        <v>35</v>
      </c>
      <c r="J7" s="17" t="s">
        <v>36</v>
      </c>
      <c r="K7" s="17" t="s">
        <v>47</v>
      </c>
      <c r="L7" s="17">
        <v>202.0292</v>
      </c>
      <c r="M7" s="17">
        <v>202.0292</v>
      </c>
      <c r="N7" s="26">
        <f>L7-M7</f>
        <v>0</v>
      </c>
      <c r="O7" s="17">
        <v>109</v>
      </c>
      <c r="P7" s="17">
        <v>400</v>
      </c>
      <c r="Q7" s="17" t="s">
        <v>48</v>
      </c>
      <c r="R7" s="17" t="s">
        <v>49</v>
      </c>
      <c r="S7" s="26"/>
      <c r="T7" s="17" t="s">
        <v>35</v>
      </c>
      <c r="U7" s="2" t="str">
        <f>VLOOKUP(B7,[1]Sheet2!$D$4:$O$181,6,0)</f>
        <v>张寨村</v>
      </c>
    </row>
    <row r="8" s="2" customFormat="1" ht="30" customHeight="1" spans="1:21">
      <c r="A8" s="17" t="s">
        <v>27</v>
      </c>
      <c r="B8" s="17" t="s">
        <v>50</v>
      </c>
      <c r="C8" s="17" t="s">
        <v>29</v>
      </c>
      <c r="D8" s="17" t="s">
        <v>30</v>
      </c>
      <c r="E8" s="17" t="s">
        <v>31</v>
      </c>
      <c r="F8" s="17" t="s">
        <v>32</v>
      </c>
      <c r="G8" s="17" t="s">
        <v>51</v>
      </c>
      <c r="H8" s="17" t="s">
        <v>34</v>
      </c>
      <c r="I8" s="17" t="s">
        <v>35</v>
      </c>
      <c r="J8" s="17" t="s">
        <v>36</v>
      </c>
      <c r="K8" s="17" t="s">
        <v>52</v>
      </c>
      <c r="L8" s="17">
        <v>827.2089</v>
      </c>
      <c r="M8" s="17">
        <v>827.2089</v>
      </c>
      <c r="N8" s="26">
        <f t="shared" ref="N8:N39" si="0">L8-M8</f>
        <v>0</v>
      </c>
      <c r="O8" s="17">
        <v>133</v>
      </c>
      <c r="P8" s="17">
        <v>500</v>
      </c>
      <c r="Q8" s="17" t="s">
        <v>53</v>
      </c>
      <c r="R8" s="17" t="s">
        <v>54</v>
      </c>
      <c r="S8" s="26"/>
      <c r="T8" s="17" t="s">
        <v>35</v>
      </c>
      <c r="U8" s="2" t="str">
        <f>VLOOKUP(B8,[1]Sheet2!$D$4:$O$181,6,0)</f>
        <v>侯村、金滹沱村、东寨村、樊店村</v>
      </c>
    </row>
    <row r="9" s="2" customFormat="1" ht="30" customHeight="1" spans="1:21">
      <c r="A9" s="17" t="s">
        <v>27</v>
      </c>
      <c r="B9" s="17" t="s">
        <v>55</v>
      </c>
      <c r="C9" s="17" t="s">
        <v>29</v>
      </c>
      <c r="D9" s="17" t="s">
        <v>30</v>
      </c>
      <c r="E9" s="17" t="s">
        <v>31</v>
      </c>
      <c r="F9" s="17" t="s">
        <v>32</v>
      </c>
      <c r="G9" s="17" t="s">
        <v>56</v>
      </c>
      <c r="H9" s="17" t="s">
        <v>34</v>
      </c>
      <c r="I9" s="17" t="s">
        <v>35</v>
      </c>
      <c r="J9" s="17" t="s">
        <v>36</v>
      </c>
      <c r="K9" s="17" t="s">
        <v>57</v>
      </c>
      <c r="L9" s="17">
        <v>249.1655</v>
      </c>
      <c r="M9" s="17">
        <v>249.1655</v>
      </c>
      <c r="N9" s="26">
        <f t="shared" si="0"/>
        <v>0</v>
      </c>
      <c r="O9" s="17">
        <v>155</v>
      </c>
      <c r="P9" s="17">
        <v>550</v>
      </c>
      <c r="Q9" s="17" t="s">
        <v>58</v>
      </c>
      <c r="R9" s="17" t="s">
        <v>59</v>
      </c>
      <c r="S9" s="26"/>
      <c r="T9" s="17" t="s">
        <v>35</v>
      </c>
      <c r="U9" s="2" t="str">
        <f>VLOOKUP(B9,[1]Sheet2!$D$4:$O$181,6,0)</f>
        <v>黄庄村、吉章村</v>
      </c>
    </row>
    <row r="10" s="2" customFormat="1" ht="30" customHeight="1" spans="1:21">
      <c r="A10" s="17" t="s">
        <v>27</v>
      </c>
      <c r="B10" s="17" t="s">
        <v>60</v>
      </c>
      <c r="C10" s="17" t="s">
        <v>29</v>
      </c>
      <c r="D10" s="17" t="s">
        <v>30</v>
      </c>
      <c r="E10" s="17" t="s">
        <v>31</v>
      </c>
      <c r="F10" s="17" t="s">
        <v>32</v>
      </c>
      <c r="G10" s="17" t="s">
        <v>61</v>
      </c>
      <c r="H10" s="17" t="s">
        <v>34</v>
      </c>
      <c r="I10" s="17" t="s">
        <v>35</v>
      </c>
      <c r="J10" s="17" t="s">
        <v>36</v>
      </c>
      <c r="K10" s="17" t="s">
        <v>62</v>
      </c>
      <c r="L10" s="17">
        <v>381.6997</v>
      </c>
      <c r="M10" s="17">
        <v>381.6997</v>
      </c>
      <c r="N10" s="26">
        <f t="shared" si="0"/>
        <v>0</v>
      </c>
      <c r="O10" s="17">
        <v>129</v>
      </c>
      <c r="P10" s="17">
        <v>452</v>
      </c>
      <c r="Q10" s="17" t="s">
        <v>63</v>
      </c>
      <c r="R10" s="17" t="s">
        <v>64</v>
      </c>
      <c r="S10" s="26"/>
      <c r="T10" s="17" t="s">
        <v>35</v>
      </c>
      <c r="U10" s="2" t="str">
        <f>VLOOKUP(B10,[1]Sheet2!$D$4:$O$181,6,0)</f>
        <v>赵村、黄兑村</v>
      </c>
    </row>
    <row r="11" s="2" customFormat="1" ht="30" customHeight="1" spans="1:21">
      <c r="A11" s="17" t="s">
        <v>27</v>
      </c>
      <c r="B11" s="17" t="s">
        <v>65</v>
      </c>
      <c r="C11" s="17" t="s">
        <v>29</v>
      </c>
      <c r="D11" s="17" t="s">
        <v>30</v>
      </c>
      <c r="E11" s="17" t="s">
        <v>31</v>
      </c>
      <c r="F11" s="17" t="s">
        <v>32</v>
      </c>
      <c r="G11" s="17" t="s">
        <v>66</v>
      </c>
      <c r="H11" s="17" t="s">
        <v>34</v>
      </c>
      <c r="I11" s="17" t="s">
        <v>35</v>
      </c>
      <c r="J11" s="17" t="s">
        <v>36</v>
      </c>
      <c r="K11" s="17" t="s">
        <v>67</v>
      </c>
      <c r="L11" s="17">
        <v>345.9272</v>
      </c>
      <c r="M11" s="17">
        <v>345.9272</v>
      </c>
      <c r="N11" s="26">
        <f t="shared" si="0"/>
        <v>0</v>
      </c>
      <c r="O11" s="17">
        <v>90</v>
      </c>
      <c r="P11" s="17">
        <v>320</v>
      </c>
      <c r="Q11" s="17" t="s">
        <v>68</v>
      </c>
      <c r="R11" s="17" t="s">
        <v>69</v>
      </c>
      <c r="S11" s="26"/>
      <c r="T11" s="17" t="s">
        <v>35</v>
      </c>
      <c r="U11" s="2" t="str">
        <f>VLOOKUP(B11,[1]Sheet2!$D$4:$O$181,6,0)</f>
        <v>杨楼村、吕寨村</v>
      </c>
    </row>
    <row r="12" s="2" customFormat="1" ht="30" customHeight="1" spans="1:21">
      <c r="A12" s="17" t="s">
        <v>27</v>
      </c>
      <c r="B12" s="17" t="s">
        <v>70</v>
      </c>
      <c r="C12" s="17" t="s">
        <v>71</v>
      </c>
      <c r="D12" s="17" t="s">
        <v>72</v>
      </c>
      <c r="E12" s="17" t="s">
        <v>73</v>
      </c>
      <c r="F12" s="17" t="s">
        <v>74</v>
      </c>
      <c r="G12" s="17" t="s">
        <v>27</v>
      </c>
      <c r="H12" s="17" t="s">
        <v>34</v>
      </c>
      <c r="I12" s="17" t="s">
        <v>75</v>
      </c>
      <c r="J12" s="17" t="s">
        <v>76</v>
      </c>
      <c r="K12" s="17" t="s">
        <v>77</v>
      </c>
      <c r="L12" s="17">
        <v>610.05</v>
      </c>
      <c r="M12" s="17">
        <v>610.05</v>
      </c>
      <c r="N12" s="26">
        <f t="shared" si="0"/>
        <v>0</v>
      </c>
      <c r="O12" s="17">
        <v>3870</v>
      </c>
      <c r="P12" s="17">
        <v>4067</v>
      </c>
      <c r="Q12" s="17" t="s">
        <v>78</v>
      </c>
      <c r="R12" s="17" t="s">
        <v>78</v>
      </c>
      <c r="S12" s="26"/>
      <c r="T12" s="17" t="s">
        <v>75</v>
      </c>
      <c r="U12" s="2" t="str">
        <f>VLOOKUP(B12,[1]Sheet2!$D$4:$O$181,6,0)</f>
        <v>伊川县</v>
      </c>
    </row>
    <row r="13" s="2" customFormat="1" ht="30" customHeight="1" spans="1:21">
      <c r="A13" s="17" t="s">
        <v>27</v>
      </c>
      <c r="B13" s="17" t="s">
        <v>79</v>
      </c>
      <c r="C13" s="17" t="s">
        <v>71</v>
      </c>
      <c r="D13" s="17" t="s">
        <v>80</v>
      </c>
      <c r="E13" s="17" t="s">
        <v>81</v>
      </c>
      <c r="F13" s="17" t="s">
        <v>74</v>
      </c>
      <c r="G13" s="17" t="s">
        <v>27</v>
      </c>
      <c r="H13" s="17" t="s">
        <v>34</v>
      </c>
      <c r="I13" s="17" t="s">
        <v>75</v>
      </c>
      <c r="J13" s="17" t="s">
        <v>76</v>
      </c>
      <c r="K13" s="17" t="s">
        <v>82</v>
      </c>
      <c r="L13" s="17">
        <v>112</v>
      </c>
      <c r="M13" s="17">
        <v>112</v>
      </c>
      <c r="N13" s="26">
        <f t="shared" si="0"/>
        <v>0</v>
      </c>
      <c r="O13" s="17">
        <v>450</v>
      </c>
      <c r="P13" s="17">
        <v>560</v>
      </c>
      <c r="Q13" s="17" t="s">
        <v>83</v>
      </c>
      <c r="R13" s="17" t="s">
        <v>83</v>
      </c>
      <c r="S13" s="26"/>
      <c r="T13" s="17" t="s">
        <v>75</v>
      </c>
      <c r="U13" s="2" t="str">
        <f>VLOOKUP(B13,[1]Sheet2!$D$4:$O$181,6,0)</f>
        <v>伊川县</v>
      </c>
    </row>
    <row r="14" s="2" customFormat="1" ht="30" customHeight="1" spans="1:21">
      <c r="A14" s="17" t="s">
        <v>27</v>
      </c>
      <c r="B14" s="17" t="s">
        <v>84</v>
      </c>
      <c r="C14" s="17" t="s">
        <v>85</v>
      </c>
      <c r="D14" s="17" t="s">
        <v>85</v>
      </c>
      <c r="E14" s="17" t="s">
        <v>86</v>
      </c>
      <c r="F14" s="17" t="s">
        <v>74</v>
      </c>
      <c r="G14" s="17" t="s">
        <v>27</v>
      </c>
      <c r="H14" s="17" t="s">
        <v>34</v>
      </c>
      <c r="I14" s="17" t="s">
        <v>75</v>
      </c>
      <c r="J14" s="17" t="s">
        <v>87</v>
      </c>
      <c r="K14" s="17" t="s">
        <v>88</v>
      </c>
      <c r="L14" s="17">
        <v>12.156661</v>
      </c>
      <c r="M14" s="17">
        <v>12.156661</v>
      </c>
      <c r="N14" s="26">
        <f t="shared" si="0"/>
        <v>0</v>
      </c>
      <c r="O14" s="17">
        <v>148</v>
      </c>
      <c r="P14" s="17">
        <v>601</v>
      </c>
      <c r="Q14" s="17" t="s">
        <v>89</v>
      </c>
      <c r="R14" s="17" t="s">
        <v>89</v>
      </c>
      <c r="S14" s="26"/>
      <c r="T14" s="17" t="s">
        <v>75</v>
      </c>
      <c r="U14" s="2" t="str">
        <f>VLOOKUP(B14,[1]Sheet2!$D$4:$O$181,6,0)</f>
        <v>伊川县</v>
      </c>
    </row>
    <row r="15" s="2" customFormat="1" ht="30" customHeight="1" spans="1:21">
      <c r="A15" s="17" t="s">
        <v>27</v>
      </c>
      <c r="B15" s="17" t="s">
        <v>90</v>
      </c>
      <c r="C15" s="17" t="s">
        <v>29</v>
      </c>
      <c r="D15" s="17" t="s">
        <v>91</v>
      </c>
      <c r="E15" s="17" t="s">
        <v>92</v>
      </c>
      <c r="F15" s="17" t="s">
        <v>74</v>
      </c>
      <c r="G15" s="17" t="s">
        <v>93</v>
      </c>
      <c r="H15" s="17" t="s">
        <v>34</v>
      </c>
      <c r="I15" s="17" t="s">
        <v>94</v>
      </c>
      <c r="J15" s="17" t="s">
        <v>95</v>
      </c>
      <c r="K15" s="17" t="s">
        <v>96</v>
      </c>
      <c r="L15" s="17">
        <v>220.438786</v>
      </c>
      <c r="M15" s="17">
        <v>176.35</v>
      </c>
      <c r="N15" s="26">
        <f t="shared" si="0"/>
        <v>44.088786</v>
      </c>
      <c r="O15" s="17">
        <v>70</v>
      </c>
      <c r="P15" s="17">
        <v>300</v>
      </c>
      <c r="Q15" s="17" t="s">
        <v>97</v>
      </c>
      <c r="R15" s="17" t="s">
        <v>98</v>
      </c>
      <c r="S15" s="26"/>
      <c r="T15" s="17" t="s">
        <v>99</v>
      </c>
      <c r="U15" s="2" t="str">
        <f>VLOOKUP(B15,[1]Sheet2!$D$4:$O$181,6,0)</f>
        <v>高山村</v>
      </c>
    </row>
    <row r="16" s="2" customFormat="1" ht="30" customHeight="1" spans="1:21">
      <c r="A16" s="17" t="s">
        <v>27</v>
      </c>
      <c r="B16" s="17" t="s">
        <v>100</v>
      </c>
      <c r="C16" s="17" t="s">
        <v>29</v>
      </c>
      <c r="D16" s="17" t="s">
        <v>91</v>
      </c>
      <c r="E16" s="17" t="s">
        <v>92</v>
      </c>
      <c r="F16" s="17" t="s">
        <v>74</v>
      </c>
      <c r="G16" s="17" t="s">
        <v>93</v>
      </c>
      <c r="H16" s="17" t="s">
        <v>34</v>
      </c>
      <c r="I16" s="17" t="s">
        <v>94</v>
      </c>
      <c r="J16" s="17" t="s">
        <v>95</v>
      </c>
      <c r="K16" s="17" t="s">
        <v>101</v>
      </c>
      <c r="L16" s="17">
        <v>193.021305</v>
      </c>
      <c r="M16" s="17">
        <v>193.021305</v>
      </c>
      <c r="N16" s="26">
        <f t="shared" si="0"/>
        <v>0</v>
      </c>
      <c r="O16" s="17">
        <v>70</v>
      </c>
      <c r="P16" s="17">
        <v>300</v>
      </c>
      <c r="Q16" s="17" t="s">
        <v>102</v>
      </c>
      <c r="R16" s="17" t="s">
        <v>98</v>
      </c>
      <c r="S16" s="26"/>
      <c r="T16" s="17" t="s">
        <v>103</v>
      </c>
      <c r="U16" s="2" t="str">
        <f>VLOOKUP(B16,[1]Sheet2!$D$4:$O$181,6,0)</f>
        <v>高山村</v>
      </c>
    </row>
    <row r="17" s="2" customFormat="1" ht="30" customHeight="1" spans="1:21">
      <c r="A17" s="17" t="s">
        <v>27</v>
      </c>
      <c r="B17" s="17" t="s">
        <v>104</v>
      </c>
      <c r="C17" s="17" t="s">
        <v>29</v>
      </c>
      <c r="D17" s="17" t="s">
        <v>91</v>
      </c>
      <c r="E17" s="17" t="s">
        <v>92</v>
      </c>
      <c r="F17" s="17" t="s">
        <v>74</v>
      </c>
      <c r="G17" s="17" t="s">
        <v>105</v>
      </c>
      <c r="H17" s="17" t="s">
        <v>34</v>
      </c>
      <c r="I17" s="17" t="s">
        <v>94</v>
      </c>
      <c r="J17" s="17" t="s">
        <v>95</v>
      </c>
      <c r="K17" s="17" t="s">
        <v>106</v>
      </c>
      <c r="L17" s="17">
        <v>212.260494</v>
      </c>
      <c r="M17" s="17">
        <v>212.260494</v>
      </c>
      <c r="N17" s="26">
        <f t="shared" si="0"/>
        <v>0</v>
      </c>
      <c r="O17" s="17">
        <v>330</v>
      </c>
      <c r="P17" s="17">
        <v>1500</v>
      </c>
      <c r="Q17" s="17" t="s">
        <v>107</v>
      </c>
      <c r="R17" s="17" t="s">
        <v>108</v>
      </c>
      <c r="S17" s="26"/>
      <c r="T17" s="17" t="s">
        <v>109</v>
      </c>
      <c r="U17" s="2" t="str">
        <f>VLOOKUP(B17,[1]Sheet2!$D$4:$O$181,6,0)</f>
        <v>下章屯村</v>
      </c>
    </row>
    <row r="18" s="2" customFormat="1" ht="30" customHeight="1" spans="1:21">
      <c r="A18" s="17" t="s">
        <v>27</v>
      </c>
      <c r="B18" s="17" t="s">
        <v>110</v>
      </c>
      <c r="C18" s="17" t="s">
        <v>29</v>
      </c>
      <c r="D18" s="17" t="s">
        <v>91</v>
      </c>
      <c r="E18" s="17" t="s">
        <v>92</v>
      </c>
      <c r="F18" s="17" t="s">
        <v>74</v>
      </c>
      <c r="G18" s="17" t="s">
        <v>111</v>
      </c>
      <c r="H18" s="17" t="s">
        <v>34</v>
      </c>
      <c r="I18" s="17" t="s">
        <v>94</v>
      </c>
      <c r="J18" s="17" t="s">
        <v>95</v>
      </c>
      <c r="K18" s="17" t="s">
        <v>112</v>
      </c>
      <c r="L18" s="26">
        <v>398.797504</v>
      </c>
      <c r="M18" s="26">
        <v>398.797504</v>
      </c>
      <c r="N18" s="26">
        <f t="shared" si="0"/>
        <v>0</v>
      </c>
      <c r="O18" s="17">
        <v>27</v>
      </c>
      <c r="P18" s="17">
        <v>121</v>
      </c>
      <c r="Q18" s="17" t="s">
        <v>113</v>
      </c>
      <c r="R18" s="17" t="s">
        <v>114</v>
      </c>
      <c r="S18" s="26"/>
      <c r="T18" s="17" t="s">
        <v>103</v>
      </c>
      <c r="U18" s="2" t="e">
        <f>VLOOKUP(B18,[1]Sheet2!$D$4:$O$181,6,0)</f>
        <v>#N/A</v>
      </c>
    </row>
    <row r="19" s="2" customFormat="1" ht="30" customHeight="1" spans="1:21">
      <c r="A19" s="17" t="s">
        <v>27</v>
      </c>
      <c r="B19" s="17" t="s">
        <v>115</v>
      </c>
      <c r="C19" s="17" t="s">
        <v>29</v>
      </c>
      <c r="D19" s="17" t="s">
        <v>91</v>
      </c>
      <c r="E19" s="17" t="s">
        <v>92</v>
      </c>
      <c r="F19" s="17" t="s">
        <v>74</v>
      </c>
      <c r="G19" s="17" t="s">
        <v>111</v>
      </c>
      <c r="H19" s="17" t="s">
        <v>34</v>
      </c>
      <c r="I19" s="17" t="s">
        <v>94</v>
      </c>
      <c r="J19" s="17" t="s">
        <v>95</v>
      </c>
      <c r="K19" s="17" t="s">
        <v>116</v>
      </c>
      <c r="L19" s="26">
        <v>269.37841</v>
      </c>
      <c r="M19" s="26">
        <v>269.37841</v>
      </c>
      <c r="N19" s="26">
        <f t="shared" si="0"/>
        <v>0</v>
      </c>
      <c r="O19" s="17">
        <v>48</v>
      </c>
      <c r="P19" s="17">
        <v>196</v>
      </c>
      <c r="Q19" s="17" t="s">
        <v>117</v>
      </c>
      <c r="R19" s="17" t="s">
        <v>114</v>
      </c>
      <c r="S19" s="26"/>
      <c r="T19" s="17" t="s">
        <v>103</v>
      </c>
      <c r="U19" s="2" t="str">
        <f>VLOOKUP(B19,[1]Sheet2!$D$4:$O$181,6,0)</f>
        <v>龙王屯村</v>
      </c>
    </row>
    <row r="20" s="2" customFormat="1" ht="30" customHeight="1" spans="1:21">
      <c r="A20" s="17" t="s">
        <v>27</v>
      </c>
      <c r="B20" s="17" t="s">
        <v>118</v>
      </c>
      <c r="C20" s="17" t="s">
        <v>29</v>
      </c>
      <c r="D20" s="17" t="s">
        <v>30</v>
      </c>
      <c r="E20" s="17" t="s">
        <v>119</v>
      </c>
      <c r="F20" s="17" t="s">
        <v>120</v>
      </c>
      <c r="G20" s="17" t="s">
        <v>121</v>
      </c>
      <c r="H20" s="17" t="s">
        <v>34</v>
      </c>
      <c r="I20" s="17" t="s">
        <v>94</v>
      </c>
      <c r="J20" s="17" t="s">
        <v>95</v>
      </c>
      <c r="K20" s="17" t="s">
        <v>122</v>
      </c>
      <c r="L20" s="26">
        <v>276.678896</v>
      </c>
      <c r="M20" s="26">
        <v>221.34</v>
      </c>
      <c r="N20" s="26">
        <f t="shared" si="0"/>
        <v>55.338896</v>
      </c>
      <c r="O20" s="17">
        <v>300</v>
      </c>
      <c r="P20" s="17">
        <v>1200</v>
      </c>
      <c r="Q20" s="17" t="s">
        <v>123</v>
      </c>
      <c r="R20" s="17" t="s">
        <v>124</v>
      </c>
      <c r="S20" s="26"/>
      <c r="T20" s="17" t="s">
        <v>125</v>
      </c>
      <c r="U20" s="2" t="str">
        <f>VLOOKUP(B20,[1]Sheet2!$D$4:$O$181,6,0)</f>
        <v>鸣皋镇</v>
      </c>
    </row>
    <row r="21" s="2" customFormat="1" ht="30" customHeight="1" spans="1:21">
      <c r="A21" s="17" t="s">
        <v>27</v>
      </c>
      <c r="B21" s="17" t="s">
        <v>126</v>
      </c>
      <c r="C21" s="17" t="s">
        <v>29</v>
      </c>
      <c r="D21" s="17" t="s">
        <v>30</v>
      </c>
      <c r="E21" s="17" t="s">
        <v>119</v>
      </c>
      <c r="F21" s="17" t="s">
        <v>120</v>
      </c>
      <c r="G21" s="17" t="s">
        <v>127</v>
      </c>
      <c r="H21" s="17" t="s">
        <v>34</v>
      </c>
      <c r="I21" s="17" t="s">
        <v>94</v>
      </c>
      <c r="J21" s="17" t="s">
        <v>95</v>
      </c>
      <c r="K21" s="17" t="s">
        <v>128</v>
      </c>
      <c r="L21" s="17">
        <v>357.212584</v>
      </c>
      <c r="M21" s="17">
        <v>285.77</v>
      </c>
      <c r="N21" s="26">
        <f t="shared" si="0"/>
        <v>71.442584</v>
      </c>
      <c r="O21" s="17">
        <v>550</v>
      </c>
      <c r="P21" s="17">
        <v>3000</v>
      </c>
      <c r="Q21" s="17" t="s">
        <v>129</v>
      </c>
      <c r="R21" s="17" t="s">
        <v>130</v>
      </c>
      <c r="S21" s="26"/>
      <c r="T21" s="17" t="s">
        <v>99</v>
      </c>
      <c r="U21" s="2" t="e">
        <f>VLOOKUP(B21,[1]Sheet2!$D$4:$O$181,6,0)</f>
        <v>#N/A</v>
      </c>
    </row>
    <row r="22" s="2" customFormat="1" ht="30" customHeight="1" spans="1:21">
      <c r="A22" s="17" t="s">
        <v>27</v>
      </c>
      <c r="B22" s="17" t="s">
        <v>131</v>
      </c>
      <c r="C22" s="17" t="s">
        <v>29</v>
      </c>
      <c r="D22" s="17" t="s">
        <v>91</v>
      </c>
      <c r="E22" s="17" t="s">
        <v>92</v>
      </c>
      <c r="F22" s="17" t="s">
        <v>74</v>
      </c>
      <c r="G22" s="17" t="s">
        <v>132</v>
      </c>
      <c r="H22" s="17" t="s">
        <v>34</v>
      </c>
      <c r="I22" s="17" t="s">
        <v>94</v>
      </c>
      <c r="J22" s="17" t="s">
        <v>95</v>
      </c>
      <c r="K22" s="17" t="s">
        <v>133</v>
      </c>
      <c r="L22" s="26">
        <v>251.779797</v>
      </c>
      <c r="M22" s="26">
        <v>201.42</v>
      </c>
      <c r="N22" s="26">
        <f t="shared" si="0"/>
        <v>50.359797</v>
      </c>
      <c r="O22" s="17">
        <v>27</v>
      </c>
      <c r="P22" s="17">
        <v>110</v>
      </c>
      <c r="Q22" s="17" t="s">
        <v>134</v>
      </c>
      <c r="R22" s="17" t="s">
        <v>135</v>
      </c>
      <c r="S22" s="26"/>
      <c r="T22" s="17" t="s">
        <v>125</v>
      </c>
      <c r="U22" s="2" t="e">
        <f>VLOOKUP(B22,[1]Sheet2!$D$4:$O$181,6,0)</f>
        <v>#N/A</v>
      </c>
    </row>
    <row r="23" s="2" customFormat="1" ht="30" customHeight="1" spans="1:21">
      <c r="A23" s="17" t="s">
        <v>27</v>
      </c>
      <c r="B23" s="17" t="s">
        <v>136</v>
      </c>
      <c r="C23" s="17" t="s">
        <v>29</v>
      </c>
      <c r="D23" s="17" t="s">
        <v>91</v>
      </c>
      <c r="E23" s="17" t="s">
        <v>137</v>
      </c>
      <c r="F23" s="17" t="s">
        <v>74</v>
      </c>
      <c r="G23" s="17" t="s">
        <v>27</v>
      </c>
      <c r="H23" s="17" t="s">
        <v>34</v>
      </c>
      <c r="I23" s="17" t="s">
        <v>138</v>
      </c>
      <c r="J23" s="17" t="s">
        <v>95</v>
      </c>
      <c r="K23" s="17" t="s">
        <v>139</v>
      </c>
      <c r="L23" s="17">
        <v>183.90721</v>
      </c>
      <c r="M23" s="17">
        <v>183.90721</v>
      </c>
      <c r="N23" s="26">
        <f t="shared" si="0"/>
        <v>0</v>
      </c>
      <c r="O23" s="17">
        <v>20</v>
      </c>
      <c r="P23" s="17">
        <v>80</v>
      </c>
      <c r="Q23" s="17" t="s">
        <v>140</v>
      </c>
      <c r="R23" s="17" t="s">
        <v>141</v>
      </c>
      <c r="S23" s="26"/>
      <c r="T23" s="17" t="s">
        <v>109</v>
      </c>
      <c r="U23" s="2" t="str">
        <f>VLOOKUP(B23,[1]Sheet2!$D$4:$O$181,6,0)</f>
        <v>伊川县</v>
      </c>
    </row>
    <row r="24" s="2" customFormat="1" ht="30" customHeight="1" spans="1:21">
      <c r="A24" s="17" t="s">
        <v>27</v>
      </c>
      <c r="B24" s="17" t="s">
        <v>142</v>
      </c>
      <c r="C24" s="17" t="s">
        <v>143</v>
      </c>
      <c r="D24" s="17" t="s">
        <v>144</v>
      </c>
      <c r="E24" s="17" t="s">
        <v>145</v>
      </c>
      <c r="F24" s="17" t="s">
        <v>32</v>
      </c>
      <c r="G24" s="17" t="s">
        <v>146</v>
      </c>
      <c r="H24" s="17" t="s">
        <v>34</v>
      </c>
      <c r="I24" s="17" t="s">
        <v>147</v>
      </c>
      <c r="J24" s="17" t="s">
        <v>36</v>
      </c>
      <c r="K24" s="17" t="s">
        <v>148</v>
      </c>
      <c r="L24" s="17">
        <v>152.778244</v>
      </c>
      <c r="M24" s="17">
        <v>152.778244</v>
      </c>
      <c r="N24" s="26">
        <f t="shared" si="0"/>
        <v>0</v>
      </c>
      <c r="O24" s="17">
        <v>450</v>
      </c>
      <c r="P24" s="17">
        <v>2500</v>
      </c>
      <c r="Q24" s="17" t="s">
        <v>149</v>
      </c>
      <c r="R24" s="17" t="s">
        <v>150</v>
      </c>
      <c r="S24" s="26"/>
      <c r="T24" s="17" t="s">
        <v>151</v>
      </c>
      <c r="U24" s="2" t="str">
        <f>VLOOKUP(B24,[1]Sheet2!$D$4:$O$181,6,0)</f>
        <v>姬磨村</v>
      </c>
    </row>
    <row r="25" s="2" customFormat="1" ht="30" customHeight="1" spans="1:21">
      <c r="A25" s="17" t="s">
        <v>27</v>
      </c>
      <c r="B25" s="17" t="s">
        <v>152</v>
      </c>
      <c r="C25" s="17" t="s">
        <v>143</v>
      </c>
      <c r="D25" s="17" t="s">
        <v>144</v>
      </c>
      <c r="E25" s="17" t="s">
        <v>145</v>
      </c>
      <c r="F25" s="17" t="s">
        <v>32</v>
      </c>
      <c r="G25" s="17" t="s">
        <v>153</v>
      </c>
      <c r="H25" s="17" t="s">
        <v>34</v>
      </c>
      <c r="I25" s="17" t="s">
        <v>147</v>
      </c>
      <c r="J25" s="17" t="s">
        <v>36</v>
      </c>
      <c r="K25" s="17" t="s">
        <v>154</v>
      </c>
      <c r="L25" s="17">
        <v>136.060074</v>
      </c>
      <c r="M25" s="17">
        <v>136.060074</v>
      </c>
      <c r="N25" s="26">
        <f t="shared" si="0"/>
        <v>0</v>
      </c>
      <c r="O25" s="17">
        <v>320</v>
      </c>
      <c r="P25" s="17">
        <v>1500</v>
      </c>
      <c r="Q25" s="17" t="s">
        <v>155</v>
      </c>
      <c r="R25" s="17" t="s">
        <v>150</v>
      </c>
      <c r="S25" s="26"/>
      <c r="T25" s="17" t="s">
        <v>151</v>
      </c>
      <c r="U25" s="2" t="str">
        <f>VLOOKUP(B25,[1]Sheet2!$D$4:$O$181,6,0)</f>
        <v>野狐岭村</v>
      </c>
    </row>
    <row r="26" s="2" customFormat="1" ht="30" customHeight="1" spans="1:21">
      <c r="A26" s="17" t="s">
        <v>27</v>
      </c>
      <c r="B26" s="17" t="s">
        <v>156</v>
      </c>
      <c r="C26" s="17" t="s">
        <v>143</v>
      </c>
      <c r="D26" s="17" t="s">
        <v>144</v>
      </c>
      <c r="E26" s="17" t="s">
        <v>145</v>
      </c>
      <c r="F26" s="17" t="s">
        <v>32</v>
      </c>
      <c r="G26" s="17" t="s">
        <v>157</v>
      </c>
      <c r="H26" s="17" t="s">
        <v>34</v>
      </c>
      <c r="I26" s="17" t="s">
        <v>147</v>
      </c>
      <c r="J26" s="17" t="s">
        <v>36</v>
      </c>
      <c r="K26" s="17" t="s">
        <v>158</v>
      </c>
      <c r="L26" s="17">
        <v>140.032353</v>
      </c>
      <c r="M26" s="17">
        <v>140.032353</v>
      </c>
      <c r="N26" s="26">
        <f t="shared" si="0"/>
        <v>0</v>
      </c>
      <c r="O26" s="17">
        <v>350</v>
      </c>
      <c r="P26" s="17">
        <v>1500</v>
      </c>
      <c r="Q26" s="17" t="s">
        <v>155</v>
      </c>
      <c r="R26" s="17" t="s">
        <v>150</v>
      </c>
      <c r="S26" s="26"/>
      <c r="T26" s="17" t="s">
        <v>151</v>
      </c>
      <c r="U26" s="2" t="str">
        <f>VLOOKUP(B26,[1]Sheet2!$D$4:$O$181,6,0)</f>
        <v>办事处邑涧村</v>
      </c>
    </row>
    <row r="27" s="2" customFormat="1" ht="30" customHeight="1" spans="1:21">
      <c r="A27" s="17" t="s">
        <v>27</v>
      </c>
      <c r="B27" s="17" t="s">
        <v>159</v>
      </c>
      <c r="C27" s="17" t="s">
        <v>143</v>
      </c>
      <c r="D27" s="17" t="s">
        <v>144</v>
      </c>
      <c r="E27" s="17" t="s">
        <v>145</v>
      </c>
      <c r="F27" s="17" t="s">
        <v>32</v>
      </c>
      <c r="G27" s="17" t="s">
        <v>160</v>
      </c>
      <c r="H27" s="17" t="s">
        <v>34</v>
      </c>
      <c r="I27" s="17" t="s">
        <v>147</v>
      </c>
      <c r="J27" s="17" t="s">
        <v>36</v>
      </c>
      <c r="K27" s="17" t="s">
        <v>161</v>
      </c>
      <c r="L27" s="17">
        <v>154.979094</v>
      </c>
      <c r="M27" s="17">
        <v>154.979094</v>
      </c>
      <c r="N27" s="26">
        <f t="shared" si="0"/>
        <v>0</v>
      </c>
      <c r="O27" s="17">
        <v>300</v>
      </c>
      <c r="P27" s="17">
        <v>1500</v>
      </c>
      <c r="Q27" s="17" t="s">
        <v>155</v>
      </c>
      <c r="R27" s="17" t="s">
        <v>150</v>
      </c>
      <c r="S27" s="26"/>
      <c r="T27" s="17" t="s">
        <v>151</v>
      </c>
      <c r="U27" s="2" t="str">
        <f>VLOOKUP(B27,[1]Sheet2!$D$4:$O$181,6,0)</f>
        <v>亓岭村</v>
      </c>
    </row>
    <row r="28" s="2" customFormat="1" ht="30" customHeight="1" spans="1:21">
      <c r="A28" s="17" t="s">
        <v>27</v>
      </c>
      <c r="B28" s="17" t="s">
        <v>162</v>
      </c>
      <c r="C28" s="17" t="s">
        <v>143</v>
      </c>
      <c r="D28" s="17" t="s">
        <v>144</v>
      </c>
      <c r="E28" s="17" t="s">
        <v>145</v>
      </c>
      <c r="F28" s="17" t="s">
        <v>32</v>
      </c>
      <c r="G28" s="17" t="s">
        <v>163</v>
      </c>
      <c r="H28" s="17" t="s">
        <v>34</v>
      </c>
      <c r="I28" s="17" t="s">
        <v>147</v>
      </c>
      <c r="J28" s="17" t="s">
        <v>36</v>
      </c>
      <c r="K28" s="17" t="s">
        <v>164</v>
      </c>
      <c r="L28" s="17">
        <v>128.542139</v>
      </c>
      <c r="M28" s="17">
        <v>128.542139</v>
      </c>
      <c r="N28" s="26">
        <f t="shared" si="0"/>
        <v>0</v>
      </c>
      <c r="O28" s="17">
        <v>300</v>
      </c>
      <c r="P28" s="17">
        <v>1500</v>
      </c>
      <c r="Q28" s="17" t="s">
        <v>155</v>
      </c>
      <c r="R28" s="17" t="s">
        <v>150</v>
      </c>
      <c r="S28" s="26"/>
      <c r="T28" s="17" t="s">
        <v>151</v>
      </c>
      <c r="U28" s="2" t="str">
        <f>VLOOKUP(B28,[1]Sheet2!$D$4:$O$181,6,0)</f>
        <v>谷瑶村</v>
      </c>
    </row>
    <row r="29" s="2" customFormat="1" ht="30" customHeight="1" spans="1:21">
      <c r="A29" s="17" t="s">
        <v>27</v>
      </c>
      <c r="B29" s="17" t="s">
        <v>165</v>
      </c>
      <c r="C29" s="17" t="s">
        <v>143</v>
      </c>
      <c r="D29" s="17" t="s">
        <v>144</v>
      </c>
      <c r="E29" s="17" t="s">
        <v>145</v>
      </c>
      <c r="F29" s="17" t="s">
        <v>32</v>
      </c>
      <c r="G29" s="17" t="s">
        <v>166</v>
      </c>
      <c r="H29" s="17" t="s">
        <v>34</v>
      </c>
      <c r="I29" s="17" t="s">
        <v>147</v>
      </c>
      <c r="J29" s="17" t="s">
        <v>36</v>
      </c>
      <c r="K29" s="17" t="s">
        <v>167</v>
      </c>
      <c r="L29" s="17">
        <v>153.92479</v>
      </c>
      <c r="M29" s="17">
        <v>153.92479</v>
      </c>
      <c r="N29" s="26">
        <f t="shared" si="0"/>
        <v>0</v>
      </c>
      <c r="O29" s="17">
        <v>410</v>
      </c>
      <c r="P29" s="17">
        <v>2000</v>
      </c>
      <c r="Q29" s="17" t="s">
        <v>168</v>
      </c>
      <c r="R29" s="17" t="s">
        <v>150</v>
      </c>
      <c r="S29" s="26"/>
      <c r="T29" s="17" t="s">
        <v>151</v>
      </c>
      <c r="U29" s="2" t="str">
        <f>VLOOKUP(B29,[1]Sheet2!$D$4:$O$181,6,0)</f>
        <v>马庄村</v>
      </c>
    </row>
    <row r="30" s="2" customFormat="1" ht="30" customHeight="1" spans="1:21">
      <c r="A30" s="17" t="s">
        <v>27</v>
      </c>
      <c r="B30" s="17" t="s">
        <v>169</v>
      </c>
      <c r="C30" s="17" t="s">
        <v>143</v>
      </c>
      <c r="D30" s="17" t="s">
        <v>144</v>
      </c>
      <c r="E30" s="17" t="s">
        <v>145</v>
      </c>
      <c r="F30" s="17" t="s">
        <v>32</v>
      </c>
      <c r="G30" s="17" t="s">
        <v>170</v>
      </c>
      <c r="H30" s="17" t="s">
        <v>34</v>
      </c>
      <c r="I30" s="17" t="s">
        <v>147</v>
      </c>
      <c r="J30" s="17" t="s">
        <v>36</v>
      </c>
      <c r="K30" s="17" t="s">
        <v>171</v>
      </c>
      <c r="L30" s="17">
        <v>161.725793</v>
      </c>
      <c r="M30" s="17">
        <v>161.725793</v>
      </c>
      <c r="N30" s="26">
        <f t="shared" si="0"/>
        <v>0</v>
      </c>
      <c r="O30" s="17">
        <v>280</v>
      </c>
      <c r="P30" s="17">
        <v>1500</v>
      </c>
      <c r="Q30" s="17" t="s">
        <v>155</v>
      </c>
      <c r="R30" s="17" t="s">
        <v>150</v>
      </c>
      <c r="S30" s="26"/>
      <c r="T30" s="17" t="s">
        <v>151</v>
      </c>
      <c r="U30" s="2" t="str">
        <f>VLOOKUP(B30,[1]Sheet2!$D$4:$O$181,6,0)</f>
        <v>杨海山</v>
      </c>
    </row>
    <row r="31" s="2" customFormat="1" ht="30" customHeight="1" spans="1:21">
      <c r="A31" s="17" t="s">
        <v>27</v>
      </c>
      <c r="B31" s="17" t="s">
        <v>172</v>
      </c>
      <c r="C31" s="17" t="s">
        <v>143</v>
      </c>
      <c r="D31" s="17" t="s">
        <v>144</v>
      </c>
      <c r="E31" s="17" t="s">
        <v>145</v>
      </c>
      <c r="F31" s="17" t="s">
        <v>32</v>
      </c>
      <c r="G31" s="17" t="s">
        <v>173</v>
      </c>
      <c r="H31" s="17" t="s">
        <v>34</v>
      </c>
      <c r="I31" s="17" t="s">
        <v>147</v>
      </c>
      <c r="J31" s="17" t="s">
        <v>36</v>
      </c>
      <c r="K31" s="17" t="s">
        <v>164</v>
      </c>
      <c r="L31" s="17">
        <v>122.158105</v>
      </c>
      <c r="M31" s="17">
        <v>122.158105</v>
      </c>
      <c r="N31" s="26">
        <f t="shared" si="0"/>
        <v>0</v>
      </c>
      <c r="O31" s="17">
        <v>248</v>
      </c>
      <c r="P31" s="17">
        <v>1500</v>
      </c>
      <c r="Q31" s="17" t="s">
        <v>155</v>
      </c>
      <c r="R31" s="17" t="s">
        <v>150</v>
      </c>
      <c r="S31" s="26"/>
      <c r="T31" s="17" t="s">
        <v>151</v>
      </c>
      <c r="U31" s="2" t="str">
        <f>VLOOKUP(B31,[1]Sheet2!$D$4:$O$181,6,0)</f>
        <v>老庄村</v>
      </c>
    </row>
    <row r="32" s="2" customFormat="1" ht="30" customHeight="1" spans="1:21">
      <c r="A32" s="17" t="s">
        <v>27</v>
      </c>
      <c r="B32" s="17" t="s">
        <v>174</v>
      </c>
      <c r="C32" s="17" t="s">
        <v>143</v>
      </c>
      <c r="D32" s="17" t="s">
        <v>144</v>
      </c>
      <c r="E32" s="17" t="s">
        <v>145</v>
      </c>
      <c r="F32" s="17" t="s">
        <v>32</v>
      </c>
      <c r="G32" s="17" t="s">
        <v>175</v>
      </c>
      <c r="H32" s="17" t="s">
        <v>34</v>
      </c>
      <c r="I32" s="17" t="s">
        <v>147</v>
      </c>
      <c r="J32" s="17" t="s">
        <v>36</v>
      </c>
      <c r="K32" s="17" t="s">
        <v>176</v>
      </c>
      <c r="L32" s="17">
        <v>159.73413</v>
      </c>
      <c r="M32" s="17">
        <v>159.73413</v>
      </c>
      <c r="N32" s="26">
        <f t="shared" si="0"/>
        <v>0</v>
      </c>
      <c r="O32" s="17">
        <v>350</v>
      </c>
      <c r="P32" s="17">
        <v>2000</v>
      </c>
      <c r="Q32" s="17" t="s">
        <v>168</v>
      </c>
      <c r="R32" s="17" t="s">
        <v>150</v>
      </c>
      <c r="S32" s="26"/>
      <c r="T32" s="17" t="s">
        <v>151</v>
      </c>
      <c r="U32" s="2" t="str">
        <f>VLOOKUP(B32,[1]Sheet2!$D$4:$O$181,6,0)</f>
        <v>烟涧村</v>
      </c>
    </row>
    <row r="33" s="2" customFormat="1" ht="30" customHeight="1" spans="1:21">
      <c r="A33" s="17" t="s">
        <v>27</v>
      </c>
      <c r="B33" s="17" t="s">
        <v>177</v>
      </c>
      <c r="C33" s="17" t="s">
        <v>143</v>
      </c>
      <c r="D33" s="17" t="s">
        <v>144</v>
      </c>
      <c r="E33" s="17" t="s">
        <v>145</v>
      </c>
      <c r="F33" s="17" t="s">
        <v>32</v>
      </c>
      <c r="G33" s="17" t="s">
        <v>178</v>
      </c>
      <c r="H33" s="17" t="s">
        <v>34</v>
      </c>
      <c r="I33" s="17" t="s">
        <v>147</v>
      </c>
      <c r="J33" s="17" t="s">
        <v>36</v>
      </c>
      <c r="K33" s="17" t="s">
        <v>179</v>
      </c>
      <c r="L33" s="17">
        <v>140.53959</v>
      </c>
      <c r="M33" s="17">
        <v>140.53959</v>
      </c>
      <c r="N33" s="26">
        <f t="shared" si="0"/>
        <v>0</v>
      </c>
      <c r="O33" s="17">
        <v>265</v>
      </c>
      <c r="P33" s="17">
        <v>1500</v>
      </c>
      <c r="Q33" s="17" t="s">
        <v>155</v>
      </c>
      <c r="R33" s="17" t="s">
        <v>150</v>
      </c>
      <c r="S33" s="26"/>
      <c r="T33" s="17" t="s">
        <v>151</v>
      </c>
      <c r="U33" s="2" t="str">
        <f>VLOOKUP(B33,[1]Sheet2!$D$4:$O$181,6,0)</f>
        <v>谢庄村</v>
      </c>
    </row>
    <row r="34" s="2" customFormat="1" ht="30" customHeight="1" spans="1:21">
      <c r="A34" s="17" t="s">
        <v>27</v>
      </c>
      <c r="B34" s="17" t="s">
        <v>180</v>
      </c>
      <c r="C34" s="17" t="s">
        <v>143</v>
      </c>
      <c r="D34" s="17" t="s">
        <v>144</v>
      </c>
      <c r="E34" s="17" t="s">
        <v>145</v>
      </c>
      <c r="F34" s="17" t="s">
        <v>32</v>
      </c>
      <c r="G34" s="17" t="s">
        <v>181</v>
      </c>
      <c r="H34" s="17" t="s">
        <v>34</v>
      </c>
      <c r="I34" s="17" t="s">
        <v>147</v>
      </c>
      <c r="J34" s="17" t="s">
        <v>36</v>
      </c>
      <c r="K34" s="17" t="s">
        <v>182</v>
      </c>
      <c r="L34" s="17">
        <v>161.127501</v>
      </c>
      <c r="M34" s="17">
        <v>161.127501</v>
      </c>
      <c r="N34" s="26">
        <f t="shared" si="0"/>
        <v>0</v>
      </c>
      <c r="O34" s="17">
        <v>332</v>
      </c>
      <c r="P34" s="17">
        <v>1500</v>
      </c>
      <c r="Q34" s="17" t="s">
        <v>155</v>
      </c>
      <c r="R34" s="17" t="s">
        <v>150</v>
      </c>
      <c r="S34" s="26"/>
      <c r="T34" s="17" t="s">
        <v>151</v>
      </c>
      <c r="U34" s="2" t="str">
        <f>VLOOKUP(B34,[1]Sheet2!$D$4:$O$181,6,0)</f>
        <v>沟张村</v>
      </c>
    </row>
    <row r="35" s="2" customFormat="1" ht="30" customHeight="1" spans="1:21">
      <c r="A35" s="17" t="s">
        <v>27</v>
      </c>
      <c r="B35" s="17" t="s">
        <v>183</v>
      </c>
      <c r="C35" s="17" t="s">
        <v>143</v>
      </c>
      <c r="D35" s="17" t="s">
        <v>144</v>
      </c>
      <c r="E35" s="17" t="s">
        <v>145</v>
      </c>
      <c r="F35" s="17" t="s">
        <v>32</v>
      </c>
      <c r="G35" s="17" t="s">
        <v>184</v>
      </c>
      <c r="H35" s="17" t="s">
        <v>34</v>
      </c>
      <c r="I35" s="17" t="s">
        <v>147</v>
      </c>
      <c r="J35" s="17" t="s">
        <v>36</v>
      </c>
      <c r="K35" s="17" t="s">
        <v>185</v>
      </c>
      <c r="L35" s="17">
        <v>145.15316</v>
      </c>
      <c r="M35" s="17">
        <v>145.15316</v>
      </c>
      <c r="N35" s="26">
        <f t="shared" si="0"/>
        <v>0</v>
      </c>
      <c r="O35" s="17">
        <v>300</v>
      </c>
      <c r="P35" s="17">
        <v>1500</v>
      </c>
      <c r="Q35" s="17" t="s">
        <v>155</v>
      </c>
      <c r="R35" s="17" t="s">
        <v>150</v>
      </c>
      <c r="S35" s="26"/>
      <c r="T35" s="17" t="s">
        <v>151</v>
      </c>
      <c r="U35" s="2" t="str">
        <f>VLOOKUP(B35,[1]Sheet2!$D$4:$O$181,6,0)</f>
        <v>南衙村</v>
      </c>
    </row>
    <row r="36" s="2" customFormat="1" ht="30" customHeight="1" spans="1:21">
      <c r="A36" s="17" t="s">
        <v>27</v>
      </c>
      <c r="B36" s="17" t="s">
        <v>186</v>
      </c>
      <c r="C36" s="17" t="s">
        <v>143</v>
      </c>
      <c r="D36" s="17" t="s">
        <v>144</v>
      </c>
      <c r="E36" s="17" t="s">
        <v>145</v>
      </c>
      <c r="F36" s="17" t="s">
        <v>32</v>
      </c>
      <c r="G36" s="17" t="s">
        <v>187</v>
      </c>
      <c r="H36" s="17" t="s">
        <v>34</v>
      </c>
      <c r="I36" s="17" t="s">
        <v>147</v>
      </c>
      <c r="J36" s="17" t="s">
        <v>36</v>
      </c>
      <c r="K36" s="17" t="s">
        <v>188</v>
      </c>
      <c r="L36" s="17">
        <v>121.777476</v>
      </c>
      <c r="M36" s="17">
        <v>121.777476</v>
      </c>
      <c r="N36" s="26">
        <f t="shared" si="0"/>
        <v>0</v>
      </c>
      <c r="O36" s="17">
        <v>500</v>
      </c>
      <c r="P36" s="17">
        <v>2000</v>
      </c>
      <c r="Q36" s="17" t="s">
        <v>168</v>
      </c>
      <c r="R36" s="17" t="s">
        <v>150</v>
      </c>
      <c r="S36" s="26"/>
      <c r="T36" s="17" t="s">
        <v>151</v>
      </c>
      <c r="U36" s="2" t="str">
        <f>VLOOKUP(B36,[1]Sheet2!$D$4:$O$181,6,0)</f>
        <v>石张庄村</v>
      </c>
    </row>
    <row r="37" s="2" customFormat="1" ht="30" customHeight="1" spans="1:21">
      <c r="A37" s="17" t="s">
        <v>27</v>
      </c>
      <c r="B37" s="17" t="s">
        <v>189</v>
      </c>
      <c r="C37" s="17" t="s">
        <v>143</v>
      </c>
      <c r="D37" s="17" t="s">
        <v>144</v>
      </c>
      <c r="E37" s="17" t="s">
        <v>145</v>
      </c>
      <c r="F37" s="17" t="s">
        <v>32</v>
      </c>
      <c r="G37" s="17" t="s">
        <v>190</v>
      </c>
      <c r="H37" s="17" t="s">
        <v>34</v>
      </c>
      <c r="I37" s="17" t="s">
        <v>147</v>
      </c>
      <c r="J37" s="17" t="s">
        <v>36</v>
      </c>
      <c r="K37" s="17" t="s">
        <v>191</v>
      </c>
      <c r="L37" s="17">
        <v>122.375658</v>
      </c>
      <c r="M37" s="17">
        <v>122.375658</v>
      </c>
      <c r="N37" s="26">
        <f t="shared" si="0"/>
        <v>0</v>
      </c>
      <c r="O37" s="17">
        <v>295</v>
      </c>
      <c r="P37" s="17">
        <v>1500</v>
      </c>
      <c r="Q37" s="17" t="s">
        <v>155</v>
      </c>
      <c r="R37" s="17" t="s">
        <v>150</v>
      </c>
      <c r="S37" s="26"/>
      <c r="T37" s="17" t="s">
        <v>151</v>
      </c>
      <c r="U37" s="2" t="str">
        <f>VLOOKUP(B37,[1]Sheet2!$D$4:$O$181,6,0)</f>
        <v>刘窑村</v>
      </c>
    </row>
    <row r="38" s="2" customFormat="1" ht="30" customHeight="1" spans="1:21">
      <c r="A38" s="17" t="s">
        <v>27</v>
      </c>
      <c r="B38" s="18" t="s">
        <v>192</v>
      </c>
      <c r="C38" s="17" t="s">
        <v>143</v>
      </c>
      <c r="D38" s="17" t="s">
        <v>193</v>
      </c>
      <c r="E38" s="17" t="s">
        <v>194</v>
      </c>
      <c r="F38" s="17" t="s">
        <v>74</v>
      </c>
      <c r="G38" s="18" t="s">
        <v>195</v>
      </c>
      <c r="H38" s="17" t="s">
        <v>34</v>
      </c>
      <c r="I38" s="17" t="s">
        <v>196</v>
      </c>
      <c r="J38" s="17" t="s">
        <v>95</v>
      </c>
      <c r="K38" s="17" t="s">
        <v>197</v>
      </c>
      <c r="L38" s="26">
        <v>458.517723</v>
      </c>
      <c r="M38" s="17">
        <v>341.252</v>
      </c>
      <c r="N38" s="26">
        <f t="shared" si="0"/>
        <v>117.265723</v>
      </c>
      <c r="O38" s="17">
        <v>5487</v>
      </c>
      <c r="P38" s="17">
        <v>21950</v>
      </c>
      <c r="Q38" s="17" t="s">
        <v>198</v>
      </c>
      <c r="R38" s="17" t="s">
        <v>199</v>
      </c>
      <c r="S38" s="26"/>
      <c r="T38" s="18" t="s">
        <v>200</v>
      </c>
      <c r="U38" s="2" t="e">
        <f>VLOOKUP(B38,[1]Sheet2!$D$4:$O$181,6,0)</f>
        <v>#N/A</v>
      </c>
    </row>
    <row r="39" s="2" customFormat="1" ht="30" customHeight="1" spans="1:21">
      <c r="A39" s="17" t="s">
        <v>27</v>
      </c>
      <c r="B39" s="17" t="s">
        <v>201</v>
      </c>
      <c r="C39" s="17" t="s">
        <v>29</v>
      </c>
      <c r="D39" s="17" t="s">
        <v>91</v>
      </c>
      <c r="E39" s="17" t="s">
        <v>92</v>
      </c>
      <c r="F39" s="17" t="s">
        <v>74</v>
      </c>
      <c r="G39" s="17" t="s">
        <v>27</v>
      </c>
      <c r="H39" s="17" t="s">
        <v>34</v>
      </c>
      <c r="I39" s="17" t="s">
        <v>202</v>
      </c>
      <c r="J39" s="17" t="s">
        <v>95</v>
      </c>
      <c r="K39" s="17" t="s">
        <v>203</v>
      </c>
      <c r="L39" s="17">
        <v>821.074468</v>
      </c>
      <c r="M39" s="27">
        <v>699.921592</v>
      </c>
      <c r="N39" s="26">
        <f t="shared" si="0"/>
        <v>121.152876</v>
      </c>
      <c r="O39" s="17">
        <v>300</v>
      </c>
      <c r="P39" s="17">
        <v>1200</v>
      </c>
      <c r="Q39" s="17" t="s">
        <v>204</v>
      </c>
      <c r="R39" s="17" t="s">
        <v>205</v>
      </c>
      <c r="S39" s="26"/>
      <c r="T39" s="17" t="s">
        <v>202</v>
      </c>
      <c r="U39" s="2" t="str">
        <f>VLOOKUP(B39,[1]Sheet2!$D$4:$O$181,6,0)</f>
        <v>伊川县</v>
      </c>
    </row>
    <row r="40" s="2" customFormat="1" ht="30" customHeight="1" spans="1:21">
      <c r="A40" s="17" t="s">
        <v>27</v>
      </c>
      <c r="B40" s="17" t="s">
        <v>206</v>
      </c>
      <c r="C40" s="17" t="s">
        <v>143</v>
      </c>
      <c r="D40" s="17" t="s">
        <v>193</v>
      </c>
      <c r="E40" s="17" t="s">
        <v>207</v>
      </c>
      <c r="F40" s="17" t="s">
        <v>74</v>
      </c>
      <c r="G40" s="17" t="s">
        <v>208</v>
      </c>
      <c r="H40" s="17" t="s">
        <v>34</v>
      </c>
      <c r="I40" s="17" t="s">
        <v>209</v>
      </c>
      <c r="J40" s="17" t="s">
        <v>210</v>
      </c>
      <c r="K40" s="17" t="s">
        <v>211</v>
      </c>
      <c r="L40" s="17">
        <v>295.371204</v>
      </c>
      <c r="M40" s="17">
        <v>295.371204</v>
      </c>
      <c r="N40" s="26">
        <f t="shared" ref="N40:N71" si="1">L40-M40</f>
        <v>0</v>
      </c>
      <c r="O40" s="17">
        <v>72</v>
      </c>
      <c r="P40" s="17">
        <v>190</v>
      </c>
      <c r="Q40" s="17" t="s">
        <v>212</v>
      </c>
      <c r="R40" s="17" t="s">
        <v>213</v>
      </c>
      <c r="S40" s="26"/>
      <c r="T40" s="17" t="s">
        <v>103</v>
      </c>
      <c r="U40" s="2" t="str">
        <f>VLOOKUP(B40,[1]Sheet2!$D$4:$O$181,6,0)</f>
        <v>坡头村</v>
      </c>
    </row>
    <row r="41" s="2" customFormat="1" ht="30" customHeight="1" spans="1:21">
      <c r="A41" s="17" t="s">
        <v>27</v>
      </c>
      <c r="B41" s="17" t="s">
        <v>214</v>
      </c>
      <c r="C41" s="17" t="s">
        <v>143</v>
      </c>
      <c r="D41" s="17" t="s">
        <v>193</v>
      </c>
      <c r="E41" s="17" t="s">
        <v>207</v>
      </c>
      <c r="F41" s="17" t="s">
        <v>74</v>
      </c>
      <c r="G41" s="17" t="s">
        <v>215</v>
      </c>
      <c r="H41" s="17" t="s">
        <v>34</v>
      </c>
      <c r="I41" s="17" t="s">
        <v>209</v>
      </c>
      <c r="J41" s="17" t="s">
        <v>210</v>
      </c>
      <c r="K41" s="17" t="s">
        <v>216</v>
      </c>
      <c r="L41" s="17">
        <v>74.801864</v>
      </c>
      <c r="M41" s="17">
        <v>74.801864</v>
      </c>
      <c r="N41" s="26">
        <f t="shared" si="1"/>
        <v>0</v>
      </c>
      <c r="O41" s="17">
        <v>55</v>
      </c>
      <c r="P41" s="17">
        <v>197</v>
      </c>
      <c r="Q41" s="17" t="s">
        <v>217</v>
      </c>
      <c r="R41" s="17" t="s">
        <v>218</v>
      </c>
      <c r="S41" s="26"/>
      <c r="T41" s="17" t="s">
        <v>103</v>
      </c>
      <c r="U41" s="2" t="str">
        <f>VLOOKUP(B41,[1]Sheet2!$D$4:$O$181,6,0)</f>
        <v>坡头寨村</v>
      </c>
    </row>
    <row r="42" s="2" customFormat="1" ht="30" customHeight="1" spans="1:21">
      <c r="A42" s="17" t="s">
        <v>27</v>
      </c>
      <c r="B42" s="17" t="s">
        <v>219</v>
      </c>
      <c r="C42" s="17" t="s">
        <v>143</v>
      </c>
      <c r="D42" s="17" t="s">
        <v>193</v>
      </c>
      <c r="E42" s="17" t="s">
        <v>207</v>
      </c>
      <c r="F42" s="17" t="s">
        <v>74</v>
      </c>
      <c r="G42" s="17" t="s">
        <v>220</v>
      </c>
      <c r="H42" s="17" t="s">
        <v>34</v>
      </c>
      <c r="I42" s="17" t="s">
        <v>209</v>
      </c>
      <c r="J42" s="17" t="s">
        <v>210</v>
      </c>
      <c r="K42" s="17" t="s">
        <v>221</v>
      </c>
      <c r="L42" s="17">
        <v>136.174514</v>
      </c>
      <c r="M42" s="17">
        <v>136.174514</v>
      </c>
      <c r="N42" s="26">
        <f t="shared" si="1"/>
        <v>0</v>
      </c>
      <c r="O42" s="17">
        <v>27</v>
      </c>
      <c r="P42" s="17">
        <v>80</v>
      </c>
      <c r="Q42" s="17" t="s">
        <v>222</v>
      </c>
      <c r="R42" s="17" t="s">
        <v>223</v>
      </c>
      <c r="S42" s="26"/>
      <c r="T42" s="17" t="s">
        <v>103</v>
      </c>
      <c r="U42" s="2" t="str">
        <f>VLOOKUP(B42,[1]Sheet2!$D$4:$O$181,6,0)</f>
        <v>草场村</v>
      </c>
    </row>
    <row r="43" s="2" customFormat="1" ht="30" customHeight="1" spans="1:21">
      <c r="A43" s="17" t="s">
        <v>27</v>
      </c>
      <c r="B43" s="17" t="s">
        <v>224</v>
      </c>
      <c r="C43" s="17" t="s">
        <v>143</v>
      </c>
      <c r="D43" s="17" t="s">
        <v>193</v>
      </c>
      <c r="E43" s="17" t="s">
        <v>207</v>
      </c>
      <c r="F43" s="17" t="s">
        <v>74</v>
      </c>
      <c r="G43" s="17" t="s">
        <v>225</v>
      </c>
      <c r="H43" s="17" t="s">
        <v>34</v>
      </c>
      <c r="I43" s="17" t="s">
        <v>209</v>
      </c>
      <c r="J43" s="17" t="s">
        <v>210</v>
      </c>
      <c r="K43" s="17" t="s">
        <v>226</v>
      </c>
      <c r="L43" s="17">
        <v>171.709895</v>
      </c>
      <c r="M43" s="17">
        <v>171.709895</v>
      </c>
      <c r="N43" s="26">
        <f t="shared" si="1"/>
        <v>0</v>
      </c>
      <c r="O43" s="17">
        <v>62</v>
      </c>
      <c r="P43" s="17">
        <v>219</v>
      </c>
      <c r="Q43" s="17" t="s">
        <v>227</v>
      </c>
      <c r="R43" s="17" t="s">
        <v>228</v>
      </c>
      <c r="S43" s="26"/>
      <c r="T43" s="17" t="s">
        <v>229</v>
      </c>
      <c r="U43" s="2" t="str">
        <f>VLOOKUP(B43,[1]Sheet2!$D$4:$O$181,6,0)</f>
        <v>常峪堡村</v>
      </c>
    </row>
    <row r="44" s="2" customFormat="1" ht="30" customHeight="1" spans="1:21">
      <c r="A44" s="17" t="s">
        <v>27</v>
      </c>
      <c r="B44" s="17" t="s">
        <v>230</v>
      </c>
      <c r="C44" s="17" t="s">
        <v>143</v>
      </c>
      <c r="D44" s="17" t="s">
        <v>193</v>
      </c>
      <c r="E44" s="17" t="s">
        <v>207</v>
      </c>
      <c r="F44" s="17" t="s">
        <v>74</v>
      </c>
      <c r="G44" s="17" t="s">
        <v>231</v>
      </c>
      <c r="H44" s="17" t="s">
        <v>34</v>
      </c>
      <c r="I44" s="17" t="s">
        <v>209</v>
      </c>
      <c r="J44" s="17" t="s">
        <v>210</v>
      </c>
      <c r="K44" s="17" t="s">
        <v>232</v>
      </c>
      <c r="L44" s="17">
        <v>151.128766</v>
      </c>
      <c r="M44" s="17">
        <v>151.128766</v>
      </c>
      <c r="N44" s="26">
        <f t="shared" si="1"/>
        <v>0</v>
      </c>
      <c r="O44" s="17">
        <v>249</v>
      </c>
      <c r="P44" s="17">
        <v>1241</v>
      </c>
      <c r="Q44" s="17" t="s">
        <v>233</v>
      </c>
      <c r="R44" s="17" t="s">
        <v>234</v>
      </c>
      <c r="S44" s="26"/>
      <c r="T44" s="17" t="s">
        <v>229</v>
      </c>
      <c r="U44" s="2" t="e">
        <f>VLOOKUP(B44,[1]Sheet2!$D$4:$O$181,6,0)</f>
        <v>#N/A</v>
      </c>
    </row>
    <row r="45" s="2" customFormat="1" ht="30" customHeight="1" spans="1:21">
      <c r="A45" s="17" t="s">
        <v>27</v>
      </c>
      <c r="B45" s="17" t="s">
        <v>235</v>
      </c>
      <c r="C45" s="17" t="s">
        <v>143</v>
      </c>
      <c r="D45" s="17" t="s">
        <v>193</v>
      </c>
      <c r="E45" s="17" t="s">
        <v>207</v>
      </c>
      <c r="F45" s="17" t="s">
        <v>74</v>
      </c>
      <c r="G45" s="17" t="s">
        <v>236</v>
      </c>
      <c r="H45" s="17" t="s">
        <v>34</v>
      </c>
      <c r="I45" s="17" t="s">
        <v>209</v>
      </c>
      <c r="J45" s="17" t="s">
        <v>210</v>
      </c>
      <c r="K45" s="17" t="s">
        <v>237</v>
      </c>
      <c r="L45" s="17">
        <v>176.506091</v>
      </c>
      <c r="M45" s="17">
        <v>176.506091</v>
      </c>
      <c r="N45" s="26">
        <f t="shared" si="1"/>
        <v>0</v>
      </c>
      <c r="O45" s="17">
        <v>141</v>
      </c>
      <c r="P45" s="17">
        <v>592</v>
      </c>
      <c r="Q45" s="17" t="s">
        <v>238</v>
      </c>
      <c r="R45" s="17" t="s">
        <v>239</v>
      </c>
      <c r="S45" s="26"/>
      <c r="T45" s="17" t="s">
        <v>229</v>
      </c>
      <c r="U45" s="2" t="str">
        <f>VLOOKUP(B45,[1]Sheet2!$D$4:$O$181,6,0)</f>
        <v>康庄村</v>
      </c>
    </row>
    <row r="46" s="2" customFormat="1" ht="30" customHeight="1" spans="1:21">
      <c r="A46" s="17" t="s">
        <v>27</v>
      </c>
      <c r="B46" s="17" t="s">
        <v>240</v>
      </c>
      <c r="C46" s="17" t="s">
        <v>143</v>
      </c>
      <c r="D46" s="17" t="s">
        <v>193</v>
      </c>
      <c r="E46" s="17" t="s">
        <v>207</v>
      </c>
      <c r="F46" s="17" t="s">
        <v>74</v>
      </c>
      <c r="G46" s="17" t="s">
        <v>241</v>
      </c>
      <c r="H46" s="17" t="s">
        <v>34</v>
      </c>
      <c r="I46" s="17" t="s">
        <v>209</v>
      </c>
      <c r="J46" s="17" t="s">
        <v>210</v>
      </c>
      <c r="K46" s="17" t="s">
        <v>242</v>
      </c>
      <c r="L46" s="17">
        <v>56.947673</v>
      </c>
      <c r="M46" s="17">
        <v>56.947673</v>
      </c>
      <c r="N46" s="26">
        <f t="shared" si="1"/>
        <v>0</v>
      </c>
      <c r="O46" s="17">
        <v>104</v>
      </c>
      <c r="P46" s="17">
        <v>532</v>
      </c>
      <c r="Q46" s="17" t="s">
        <v>243</v>
      </c>
      <c r="R46" s="17" t="s">
        <v>244</v>
      </c>
      <c r="S46" s="26"/>
      <c r="T46" s="17" t="s">
        <v>229</v>
      </c>
      <c r="U46" s="2" t="str">
        <f>VLOOKUP(B46,[1]Sheet2!$D$4:$O$181,6,0)</f>
        <v>于营村</v>
      </c>
    </row>
    <row r="47" s="2" customFormat="1" ht="30" customHeight="1" spans="1:21">
      <c r="A47" s="17" t="s">
        <v>27</v>
      </c>
      <c r="B47" s="17" t="s">
        <v>245</v>
      </c>
      <c r="C47" s="17" t="s">
        <v>143</v>
      </c>
      <c r="D47" s="17" t="s">
        <v>193</v>
      </c>
      <c r="E47" s="17" t="s">
        <v>207</v>
      </c>
      <c r="F47" s="17" t="s">
        <v>74</v>
      </c>
      <c r="G47" s="17" t="s">
        <v>246</v>
      </c>
      <c r="H47" s="17" t="s">
        <v>34</v>
      </c>
      <c r="I47" s="17" t="s">
        <v>209</v>
      </c>
      <c r="J47" s="17" t="s">
        <v>210</v>
      </c>
      <c r="K47" s="17" t="s">
        <v>247</v>
      </c>
      <c r="L47" s="17">
        <v>114.812388</v>
      </c>
      <c r="M47" s="17">
        <v>114.812388</v>
      </c>
      <c r="N47" s="26">
        <f t="shared" si="1"/>
        <v>0</v>
      </c>
      <c r="O47" s="17">
        <v>72</v>
      </c>
      <c r="P47" s="17">
        <v>228</v>
      </c>
      <c r="Q47" s="17" t="s">
        <v>248</v>
      </c>
      <c r="R47" s="17" t="s">
        <v>249</v>
      </c>
      <c r="S47" s="26"/>
      <c r="T47" s="17" t="s">
        <v>229</v>
      </c>
      <c r="U47" s="2" t="str">
        <f>VLOOKUP(B47,[1]Sheet2!$D$4:$O$181,6,0)</f>
        <v>常川村</v>
      </c>
    </row>
    <row r="48" s="2" customFormat="1" ht="30" customHeight="1" spans="1:21">
      <c r="A48" s="17" t="s">
        <v>27</v>
      </c>
      <c r="B48" s="17" t="s">
        <v>250</v>
      </c>
      <c r="C48" s="17" t="s">
        <v>143</v>
      </c>
      <c r="D48" s="17" t="s">
        <v>193</v>
      </c>
      <c r="E48" s="17" t="s">
        <v>207</v>
      </c>
      <c r="F48" s="17" t="s">
        <v>74</v>
      </c>
      <c r="G48" s="17" t="s">
        <v>251</v>
      </c>
      <c r="H48" s="17" t="s">
        <v>34</v>
      </c>
      <c r="I48" s="17" t="s">
        <v>209</v>
      </c>
      <c r="J48" s="17" t="s">
        <v>210</v>
      </c>
      <c r="K48" s="17" t="s">
        <v>252</v>
      </c>
      <c r="L48" s="17">
        <v>158.66029</v>
      </c>
      <c r="M48" s="17">
        <v>158.66029</v>
      </c>
      <c r="N48" s="26">
        <f t="shared" si="1"/>
        <v>0</v>
      </c>
      <c r="O48" s="17">
        <v>36</v>
      </c>
      <c r="P48" s="17">
        <v>174</v>
      </c>
      <c r="Q48" s="17" t="s">
        <v>253</v>
      </c>
      <c r="R48" s="17" t="s">
        <v>254</v>
      </c>
      <c r="S48" s="26"/>
      <c r="T48" s="17" t="s">
        <v>229</v>
      </c>
      <c r="U48" s="2" t="str">
        <f>VLOOKUP(B48,[1]Sheet2!$D$4:$O$181,6,0)</f>
        <v>鸦岭镇西窑村</v>
      </c>
    </row>
    <row r="49" s="2" customFormat="1" ht="30" customHeight="1" spans="1:21">
      <c r="A49" s="17" t="s">
        <v>27</v>
      </c>
      <c r="B49" s="17" t="s">
        <v>255</v>
      </c>
      <c r="C49" s="17" t="s">
        <v>143</v>
      </c>
      <c r="D49" s="17" t="s">
        <v>193</v>
      </c>
      <c r="E49" s="17" t="s">
        <v>207</v>
      </c>
      <c r="F49" s="17" t="s">
        <v>74</v>
      </c>
      <c r="G49" s="17" t="s">
        <v>256</v>
      </c>
      <c r="H49" s="17" t="s">
        <v>34</v>
      </c>
      <c r="I49" s="17" t="s">
        <v>209</v>
      </c>
      <c r="J49" s="17" t="s">
        <v>210</v>
      </c>
      <c r="K49" s="17" t="s">
        <v>257</v>
      </c>
      <c r="L49" s="17">
        <v>72.925409</v>
      </c>
      <c r="M49" s="17">
        <v>72.925409</v>
      </c>
      <c r="N49" s="26">
        <f t="shared" si="1"/>
        <v>0</v>
      </c>
      <c r="O49" s="17">
        <v>21</v>
      </c>
      <c r="P49" s="17">
        <v>107</v>
      </c>
      <c r="Q49" s="17" t="s">
        <v>258</v>
      </c>
      <c r="R49" s="17" t="s">
        <v>259</v>
      </c>
      <c r="S49" s="26"/>
      <c r="T49" s="17" t="s">
        <v>229</v>
      </c>
      <c r="U49" s="2" t="str">
        <f>VLOOKUP(B49,[1]Sheet2!$D$4:$O$181,6,0)</f>
        <v>鸦岭镇老虎洼村</v>
      </c>
    </row>
    <row r="50" s="2" customFormat="1" ht="30" customHeight="1" spans="1:21">
      <c r="A50" s="17" t="s">
        <v>27</v>
      </c>
      <c r="B50" s="17" t="s">
        <v>260</v>
      </c>
      <c r="C50" s="17" t="s">
        <v>143</v>
      </c>
      <c r="D50" s="17" t="s">
        <v>193</v>
      </c>
      <c r="E50" s="17" t="s">
        <v>207</v>
      </c>
      <c r="F50" s="17" t="s">
        <v>74</v>
      </c>
      <c r="G50" s="19" t="s">
        <v>261</v>
      </c>
      <c r="H50" s="17" t="s">
        <v>34</v>
      </c>
      <c r="I50" s="17" t="s">
        <v>209</v>
      </c>
      <c r="J50" s="17" t="s">
        <v>210</v>
      </c>
      <c r="K50" s="17" t="s">
        <v>262</v>
      </c>
      <c r="L50" s="17">
        <v>179.047189</v>
      </c>
      <c r="M50" s="17">
        <v>179.047189</v>
      </c>
      <c r="N50" s="26">
        <f t="shared" si="1"/>
        <v>0</v>
      </c>
      <c r="O50" s="17">
        <v>113</v>
      </c>
      <c r="P50" s="17">
        <v>469</v>
      </c>
      <c r="Q50" s="17" t="s">
        <v>263</v>
      </c>
      <c r="R50" s="17" t="s">
        <v>264</v>
      </c>
      <c r="S50" s="26"/>
      <c r="T50" s="17" t="s">
        <v>229</v>
      </c>
      <c r="U50" s="2" t="str">
        <f>VLOOKUP(B50,[1]Sheet2!$D$4:$O$181,6,0)</f>
        <v>吕店镇王村</v>
      </c>
    </row>
    <row r="51" s="2" customFormat="1" ht="30" customHeight="1" spans="1:21">
      <c r="A51" s="17" t="s">
        <v>27</v>
      </c>
      <c r="B51" s="17" t="s">
        <v>265</v>
      </c>
      <c r="C51" s="17" t="s">
        <v>143</v>
      </c>
      <c r="D51" s="17" t="s">
        <v>193</v>
      </c>
      <c r="E51" s="17" t="s">
        <v>207</v>
      </c>
      <c r="F51" s="17" t="s">
        <v>74</v>
      </c>
      <c r="G51" s="19" t="s">
        <v>266</v>
      </c>
      <c r="H51" s="17" t="s">
        <v>34</v>
      </c>
      <c r="I51" s="17" t="s">
        <v>209</v>
      </c>
      <c r="J51" s="17" t="s">
        <v>210</v>
      </c>
      <c r="K51" s="17" t="s">
        <v>267</v>
      </c>
      <c r="L51" s="17">
        <v>16.797143</v>
      </c>
      <c r="M51" s="17">
        <v>13.388</v>
      </c>
      <c r="N51" s="26">
        <f t="shared" si="1"/>
        <v>3.409143</v>
      </c>
      <c r="O51" s="17">
        <v>50</v>
      </c>
      <c r="P51" s="17">
        <v>234</v>
      </c>
      <c r="Q51" s="17" t="s">
        <v>268</v>
      </c>
      <c r="R51" s="17" t="s">
        <v>269</v>
      </c>
      <c r="S51" s="26"/>
      <c r="T51" s="17" t="s">
        <v>103</v>
      </c>
      <c r="U51" s="2" t="str">
        <f>VLOOKUP(B51,[1]Sheet2!$D$4:$O$181,6,0)</f>
        <v>江左镇温寨村</v>
      </c>
    </row>
    <row r="52" s="2" customFormat="1" ht="30" customHeight="1" spans="1:21">
      <c r="A52" s="17" t="s">
        <v>27</v>
      </c>
      <c r="B52" s="17" t="s">
        <v>270</v>
      </c>
      <c r="C52" s="17" t="s">
        <v>143</v>
      </c>
      <c r="D52" s="17" t="s">
        <v>193</v>
      </c>
      <c r="E52" s="17" t="s">
        <v>207</v>
      </c>
      <c r="F52" s="17" t="s">
        <v>74</v>
      </c>
      <c r="G52" s="19" t="s">
        <v>271</v>
      </c>
      <c r="H52" s="17" t="s">
        <v>34</v>
      </c>
      <c r="I52" s="17" t="s">
        <v>209</v>
      </c>
      <c r="J52" s="17" t="s">
        <v>210</v>
      </c>
      <c r="K52" s="17" t="s">
        <v>272</v>
      </c>
      <c r="L52" s="17">
        <v>348.431398</v>
      </c>
      <c r="M52" s="17">
        <v>348.431398</v>
      </c>
      <c r="N52" s="26">
        <f t="shared" si="1"/>
        <v>0</v>
      </c>
      <c r="O52" s="17">
        <v>164</v>
      </c>
      <c r="P52" s="17">
        <v>745</v>
      </c>
      <c r="Q52" s="17" t="s">
        <v>273</v>
      </c>
      <c r="R52" s="17" t="s">
        <v>274</v>
      </c>
      <c r="S52" s="26"/>
      <c r="T52" s="17" t="s">
        <v>229</v>
      </c>
      <c r="U52" s="2" t="str">
        <f>VLOOKUP(B52,[1]Sheet2!$D$4:$O$181,6,0)</f>
        <v>葛寨镇后富山村</v>
      </c>
    </row>
    <row r="53" s="2" customFormat="1" ht="30" customHeight="1" spans="1:21">
      <c r="A53" s="17" t="s">
        <v>27</v>
      </c>
      <c r="B53" s="17" t="s">
        <v>275</v>
      </c>
      <c r="C53" s="17" t="s">
        <v>143</v>
      </c>
      <c r="D53" s="17" t="s">
        <v>193</v>
      </c>
      <c r="E53" s="17" t="s">
        <v>207</v>
      </c>
      <c r="F53" s="17" t="s">
        <v>74</v>
      </c>
      <c r="G53" s="19" t="s">
        <v>276</v>
      </c>
      <c r="H53" s="17" t="s">
        <v>34</v>
      </c>
      <c r="I53" s="17" t="s">
        <v>209</v>
      </c>
      <c r="J53" s="17" t="s">
        <v>210</v>
      </c>
      <c r="K53" s="17" t="s">
        <v>277</v>
      </c>
      <c r="L53" s="17">
        <v>91.518287</v>
      </c>
      <c r="M53" s="17">
        <v>91.518287</v>
      </c>
      <c r="N53" s="26">
        <f t="shared" si="1"/>
        <v>0</v>
      </c>
      <c r="O53" s="17">
        <v>6</v>
      </c>
      <c r="P53" s="17">
        <v>23</v>
      </c>
      <c r="Q53" s="17" t="s">
        <v>278</v>
      </c>
      <c r="R53" s="17" t="s">
        <v>279</v>
      </c>
      <c r="S53" s="26"/>
      <c r="T53" s="17" t="s">
        <v>229</v>
      </c>
      <c r="U53" s="2" t="e">
        <f>VLOOKUP(B53,[1]Sheet2!$D$4:$O$181,6,0)</f>
        <v>#N/A</v>
      </c>
    </row>
    <row r="54" s="2" customFormat="1" ht="30" customHeight="1" spans="1:21">
      <c r="A54" s="17" t="s">
        <v>27</v>
      </c>
      <c r="B54" s="17" t="s">
        <v>280</v>
      </c>
      <c r="C54" s="17" t="s">
        <v>143</v>
      </c>
      <c r="D54" s="17" t="s">
        <v>193</v>
      </c>
      <c r="E54" s="17" t="s">
        <v>207</v>
      </c>
      <c r="F54" s="17" t="s">
        <v>74</v>
      </c>
      <c r="G54" s="17" t="s">
        <v>281</v>
      </c>
      <c r="H54" s="17" t="s">
        <v>34</v>
      </c>
      <c r="I54" s="17" t="s">
        <v>209</v>
      </c>
      <c r="J54" s="17" t="s">
        <v>210</v>
      </c>
      <c r="K54" s="17" t="s">
        <v>282</v>
      </c>
      <c r="L54" s="17">
        <v>135.630247</v>
      </c>
      <c r="M54" s="17">
        <v>135.630247</v>
      </c>
      <c r="N54" s="26">
        <f t="shared" si="1"/>
        <v>0</v>
      </c>
      <c r="O54" s="17">
        <v>37</v>
      </c>
      <c r="P54" s="17">
        <v>132</v>
      </c>
      <c r="Q54" s="17" t="s">
        <v>283</v>
      </c>
      <c r="R54" s="17" t="s">
        <v>284</v>
      </c>
      <c r="S54" s="26"/>
      <c r="T54" s="17" t="s">
        <v>229</v>
      </c>
      <c r="U54" s="2" t="str">
        <f>VLOOKUP(B54,[1]Sheet2!$D$4:$O$181,6,0)</f>
        <v>江左镇晋庄村</v>
      </c>
    </row>
    <row r="55" s="2" customFormat="1" ht="30" customHeight="1" spans="1:21">
      <c r="A55" s="17" t="s">
        <v>27</v>
      </c>
      <c r="B55" s="17" t="s">
        <v>285</v>
      </c>
      <c r="C55" s="17" t="s">
        <v>71</v>
      </c>
      <c r="D55" s="17" t="s">
        <v>286</v>
      </c>
      <c r="E55" s="17" t="s">
        <v>287</v>
      </c>
      <c r="F55" s="20" t="s">
        <v>74</v>
      </c>
      <c r="G55" s="17" t="s">
        <v>288</v>
      </c>
      <c r="H55" s="17" t="s">
        <v>34</v>
      </c>
      <c r="I55" s="17" t="s">
        <v>289</v>
      </c>
      <c r="J55" s="17" t="s">
        <v>290</v>
      </c>
      <c r="K55" s="17" t="s">
        <v>291</v>
      </c>
      <c r="L55" s="17">
        <v>7.65</v>
      </c>
      <c r="M55" s="17">
        <v>7.65</v>
      </c>
      <c r="N55" s="26">
        <f t="shared" si="1"/>
        <v>0</v>
      </c>
      <c r="O55" s="17">
        <v>86</v>
      </c>
      <c r="P55" s="17">
        <v>386</v>
      </c>
      <c r="Q55" s="17" t="s">
        <v>292</v>
      </c>
      <c r="R55" s="17" t="s">
        <v>293</v>
      </c>
      <c r="S55" s="26"/>
      <c r="T55" s="17" t="s">
        <v>289</v>
      </c>
      <c r="U55" s="2" t="str">
        <f>VLOOKUP(B55,[1]Sheet2!$D$4:$O$181,6,0)</f>
        <v>城关街道办</v>
      </c>
    </row>
    <row r="56" s="2" customFormat="1" ht="30" customHeight="1" spans="1:21">
      <c r="A56" s="17" t="s">
        <v>27</v>
      </c>
      <c r="B56" s="17" t="s">
        <v>294</v>
      </c>
      <c r="C56" s="17" t="s">
        <v>71</v>
      </c>
      <c r="D56" s="17" t="s">
        <v>286</v>
      </c>
      <c r="E56" s="17" t="s">
        <v>287</v>
      </c>
      <c r="F56" s="20" t="s">
        <v>74</v>
      </c>
      <c r="G56" s="17" t="s">
        <v>295</v>
      </c>
      <c r="H56" s="17" t="s">
        <v>34</v>
      </c>
      <c r="I56" s="17" t="s">
        <v>289</v>
      </c>
      <c r="J56" s="17" t="s">
        <v>290</v>
      </c>
      <c r="K56" s="17" t="s">
        <v>296</v>
      </c>
      <c r="L56" s="17">
        <v>7.75</v>
      </c>
      <c r="M56" s="17">
        <v>7.75</v>
      </c>
      <c r="N56" s="26">
        <f t="shared" si="1"/>
        <v>0</v>
      </c>
      <c r="O56" s="17">
        <v>104</v>
      </c>
      <c r="P56" s="17">
        <v>123</v>
      </c>
      <c r="Q56" s="17" t="s">
        <v>297</v>
      </c>
      <c r="R56" s="17" t="s">
        <v>298</v>
      </c>
      <c r="S56" s="26"/>
      <c r="T56" s="17" t="s">
        <v>289</v>
      </c>
      <c r="U56" s="2" t="str">
        <f>VLOOKUP(B56,[1]Sheet2!$D$4:$O$181,6,0)</f>
        <v>河滨街道</v>
      </c>
    </row>
    <row r="57" s="2" customFormat="1" ht="30" customHeight="1" spans="1:21">
      <c r="A57" s="17" t="s">
        <v>27</v>
      </c>
      <c r="B57" s="17" t="s">
        <v>299</v>
      </c>
      <c r="C57" s="17" t="s">
        <v>71</v>
      </c>
      <c r="D57" s="17" t="s">
        <v>286</v>
      </c>
      <c r="E57" s="17" t="s">
        <v>287</v>
      </c>
      <c r="F57" s="20" t="s">
        <v>74</v>
      </c>
      <c r="G57" s="17" t="s">
        <v>300</v>
      </c>
      <c r="H57" s="17" t="s">
        <v>34</v>
      </c>
      <c r="I57" s="17" t="s">
        <v>289</v>
      </c>
      <c r="J57" s="17" t="s">
        <v>290</v>
      </c>
      <c r="K57" s="17" t="s">
        <v>301</v>
      </c>
      <c r="L57" s="17">
        <v>172.5</v>
      </c>
      <c r="M57" s="17">
        <v>172.5</v>
      </c>
      <c r="N57" s="26">
        <f t="shared" si="1"/>
        <v>0</v>
      </c>
      <c r="O57" s="17">
        <v>1590</v>
      </c>
      <c r="P57" s="17">
        <v>4560</v>
      </c>
      <c r="Q57" s="17" t="s">
        <v>302</v>
      </c>
      <c r="R57" s="17" t="s">
        <v>303</v>
      </c>
      <c r="S57" s="26"/>
      <c r="T57" s="17" t="s">
        <v>289</v>
      </c>
      <c r="U57" s="2" t="str">
        <f>VLOOKUP(B57,[1]Sheet2!$D$4:$O$181,6,0)</f>
        <v>鸦岭镇</v>
      </c>
    </row>
    <row r="58" s="2" customFormat="1" ht="30" customHeight="1" spans="1:21">
      <c r="A58" s="17" t="s">
        <v>27</v>
      </c>
      <c r="B58" s="17" t="s">
        <v>304</v>
      </c>
      <c r="C58" s="17" t="s">
        <v>71</v>
      </c>
      <c r="D58" s="17" t="s">
        <v>286</v>
      </c>
      <c r="E58" s="17" t="s">
        <v>287</v>
      </c>
      <c r="F58" s="20" t="s">
        <v>74</v>
      </c>
      <c r="G58" s="17" t="s">
        <v>305</v>
      </c>
      <c r="H58" s="17" t="s">
        <v>34</v>
      </c>
      <c r="I58" s="17" t="s">
        <v>289</v>
      </c>
      <c r="J58" s="17" t="s">
        <v>290</v>
      </c>
      <c r="K58" s="17" t="s">
        <v>306</v>
      </c>
      <c r="L58" s="17">
        <v>48.9</v>
      </c>
      <c r="M58" s="17">
        <v>48.9</v>
      </c>
      <c r="N58" s="26">
        <f t="shared" si="1"/>
        <v>0</v>
      </c>
      <c r="O58" s="17">
        <v>420</v>
      </c>
      <c r="P58" s="17">
        <v>2100</v>
      </c>
      <c r="Q58" s="17" t="s">
        <v>307</v>
      </c>
      <c r="R58" s="17" t="s">
        <v>308</v>
      </c>
      <c r="S58" s="26"/>
      <c r="T58" s="17" t="s">
        <v>289</v>
      </c>
      <c r="U58" s="2" t="str">
        <f>VLOOKUP(B58,[1]Sheet2!$D$4:$O$181,6,0)</f>
        <v>高山镇</v>
      </c>
    </row>
    <row r="59" s="2" customFormat="1" ht="30" customHeight="1" spans="1:21">
      <c r="A59" s="17" t="s">
        <v>27</v>
      </c>
      <c r="B59" s="17" t="s">
        <v>309</v>
      </c>
      <c r="C59" s="17" t="s">
        <v>71</v>
      </c>
      <c r="D59" s="17" t="s">
        <v>286</v>
      </c>
      <c r="E59" s="17" t="s">
        <v>287</v>
      </c>
      <c r="F59" s="20" t="s">
        <v>74</v>
      </c>
      <c r="G59" s="17" t="s">
        <v>127</v>
      </c>
      <c r="H59" s="17" t="s">
        <v>34</v>
      </c>
      <c r="I59" s="17" t="s">
        <v>289</v>
      </c>
      <c r="J59" s="17" t="s">
        <v>290</v>
      </c>
      <c r="K59" s="17" t="s">
        <v>310</v>
      </c>
      <c r="L59" s="17">
        <v>79.4</v>
      </c>
      <c r="M59" s="17">
        <v>79.4</v>
      </c>
      <c r="N59" s="26">
        <f t="shared" si="1"/>
        <v>0</v>
      </c>
      <c r="O59" s="17">
        <v>722</v>
      </c>
      <c r="P59" s="17">
        <v>1584</v>
      </c>
      <c r="Q59" s="31" t="s">
        <v>311</v>
      </c>
      <c r="R59" s="17" t="s">
        <v>312</v>
      </c>
      <c r="S59" s="26"/>
      <c r="T59" s="17" t="s">
        <v>289</v>
      </c>
      <c r="U59" s="2" t="str">
        <f>VLOOKUP(B59,[1]Sheet2!$D$4:$O$181,6,0)</f>
        <v>平等乡</v>
      </c>
    </row>
    <row r="60" s="2" customFormat="1" ht="30" customHeight="1" spans="1:21">
      <c r="A60" s="17" t="s">
        <v>27</v>
      </c>
      <c r="B60" s="17" t="s">
        <v>313</v>
      </c>
      <c r="C60" s="17" t="s">
        <v>71</v>
      </c>
      <c r="D60" s="17" t="s">
        <v>286</v>
      </c>
      <c r="E60" s="17" t="s">
        <v>287</v>
      </c>
      <c r="F60" s="20" t="s">
        <v>74</v>
      </c>
      <c r="G60" s="17" t="s">
        <v>121</v>
      </c>
      <c r="H60" s="17" t="s">
        <v>34</v>
      </c>
      <c r="I60" s="17" t="s">
        <v>289</v>
      </c>
      <c r="J60" s="17" t="s">
        <v>290</v>
      </c>
      <c r="K60" s="17" t="s">
        <v>314</v>
      </c>
      <c r="L60" s="17">
        <v>75</v>
      </c>
      <c r="M60" s="17">
        <v>75</v>
      </c>
      <c r="N60" s="26">
        <f t="shared" si="1"/>
        <v>0</v>
      </c>
      <c r="O60" s="17">
        <v>698</v>
      </c>
      <c r="P60" s="17">
        <v>1382</v>
      </c>
      <c r="Q60" s="17" t="s">
        <v>315</v>
      </c>
      <c r="R60" s="17" t="s">
        <v>316</v>
      </c>
      <c r="S60" s="26"/>
      <c r="T60" s="17" t="s">
        <v>289</v>
      </c>
      <c r="U60" s="2" t="str">
        <f>VLOOKUP(B60,[1]Sheet2!$D$4:$O$181,6,0)</f>
        <v>鸣皋镇</v>
      </c>
    </row>
    <row r="61" s="2" customFormat="1" ht="30" customHeight="1" spans="1:21">
      <c r="A61" s="17" t="s">
        <v>27</v>
      </c>
      <c r="B61" s="17" t="s">
        <v>317</v>
      </c>
      <c r="C61" s="17" t="s">
        <v>71</v>
      </c>
      <c r="D61" s="17" t="s">
        <v>286</v>
      </c>
      <c r="E61" s="17" t="s">
        <v>287</v>
      </c>
      <c r="F61" s="20" t="s">
        <v>74</v>
      </c>
      <c r="G61" s="17" t="s">
        <v>318</v>
      </c>
      <c r="H61" s="17" t="s">
        <v>34</v>
      </c>
      <c r="I61" s="17" t="s">
        <v>289</v>
      </c>
      <c r="J61" s="17" t="s">
        <v>290</v>
      </c>
      <c r="K61" s="17" t="s">
        <v>319</v>
      </c>
      <c r="L61" s="17">
        <v>90.35</v>
      </c>
      <c r="M61" s="17">
        <v>90.35</v>
      </c>
      <c r="N61" s="26">
        <f t="shared" si="1"/>
        <v>0</v>
      </c>
      <c r="O61" s="17">
        <v>931</v>
      </c>
      <c r="P61" s="17">
        <v>1683</v>
      </c>
      <c r="Q61" s="17" t="s">
        <v>320</v>
      </c>
      <c r="R61" s="17" t="s">
        <v>321</v>
      </c>
      <c r="S61" s="26"/>
      <c r="T61" s="17" t="s">
        <v>289</v>
      </c>
      <c r="U61" s="2" t="str">
        <f>VLOOKUP(B61,[1]Sheet2!$D$4:$O$181,6,0)</f>
        <v>酒后镇</v>
      </c>
    </row>
    <row r="62" s="2" customFormat="1" ht="30" customHeight="1" spans="1:21">
      <c r="A62" s="17" t="s">
        <v>27</v>
      </c>
      <c r="B62" s="17" t="s">
        <v>322</v>
      </c>
      <c r="C62" s="17" t="s">
        <v>71</v>
      </c>
      <c r="D62" s="17" t="s">
        <v>286</v>
      </c>
      <c r="E62" s="17" t="s">
        <v>287</v>
      </c>
      <c r="F62" s="20" t="s">
        <v>74</v>
      </c>
      <c r="G62" s="17" t="s">
        <v>323</v>
      </c>
      <c r="H62" s="17" t="s">
        <v>34</v>
      </c>
      <c r="I62" s="17" t="s">
        <v>289</v>
      </c>
      <c r="J62" s="17" t="s">
        <v>290</v>
      </c>
      <c r="K62" s="17" t="s">
        <v>324</v>
      </c>
      <c r="L62" s="17">
        <v>139</v>
      </c>
      <c r="M62" s="17">
        <v>139</v>
      </c>
      <c r="N62" s="26">
        <f t="shared" si="1"/>
        <v>0</v>
      </c>
      <c r="O62" s="17">
        <v>1536</v>
      </c>
      <c r="P62" s="17">
        <v>1585</v>
      </c>
      <c r="Q62" s="17" t="s">
        <v>325</v>
      </c>
      <c r="R62" s="17" t="s">
        <v>326</v>
      </c>
      <c r="S62" s="26"/>
      <c r="T62" s="17" t="s">
        <v>289</v>
      </c>
      <c r="U62" s="2" t="str">
        <f>VLOOKUP(B62,[1]Sheet2!$D$4:$O$181,6,0)</f>
        <v>葛寨镇</v>
      </c>
    </row>
    <row r="63" s="2" customFormat="1" ht="30" customHeight="1" spans="1:21">
      <c r="A63" s="17" t="s">
        <v>27</v>
      </c>
      <c r="B63" s="17" t="s">
        <v>327</v>
      </c>
      <c r="C63" s="17" t="s">
        <v>71</v>
      </c>
      <c r="D63" s="17" t="s">
        <v>286</v>
      </c>
      <c r="E63" s="17" t="s">
        <v>287</v>
      </c>
      <c r="F63" s="20" t="s">
        <v>74</v>
      </c>
      <c r="G63" s="17" t="s">
        <v>328</v>
      </c>
      <c r="H63" s="17" t="s">
        <v>34</v>
      </c>
      <c r="I63" s="17" t="s">
        <v>289</v>
      </c>
      <c r="J63" s="17" t="s">
        <v>290</v>
      </c>
      <c r="K63" s="17" t="s">
        <v>329</v>
      </c>
      <c r="L63" s="17">
        <v>83.7</v>
      </c>
      <c r="M63" s="17">
        <v>83.7</v>
      </c>
      <c r="N63" s="26">
        <f t="shared" si="1"/>
        <v>0</v>
      </c>
      <c r="O63" s="17">
        <v>756</v>
      </c>
      <c r="P63" s="17">
        <v>800</v>
      </c>
      <c r="Q63" s="17" t="s">
        <v>330</v>
      </c>
      <c r="R63" s="17" t="s">
        <v>331</v>
      </c>
      <c r="S63" s="26"/>
      <c r="T63" s="17" t="s">
        <v>289</v>
      </c>
      <c r="U63" s="2" t="str">
        <f>VLOOKUP(B63,[1]Sheet2!$D$4:$O$181,6,0)</f>
        <v>白元镇</v>
      </c>
    </row>
    <row r="64" s="2" customFormat="1" ht="30" customHeight="1" spans="1:21">
      <c r="A64" s="17" t="s">
        <v>27</v>
      </c>
      <c r="B64" s="17" t="s">
        <v>332</v>
      </c>
      <c r="C64" s="17" t="s">
        <v>71</v>
      </c>
      <c r="D64" s="17" t="s">
        <v>286</v>
      </c>
      <c r="E64" s="17" t="s">
        <v>287</v>
      </c>
      <c r="F64" s="20" t="s">
        <v>74</v>
      </c>
      <c r="G64" s="17" t="s">
        <v>333</v>
      </c>
      <c r="H64" s="17" t="s">
        <v>34</v>
      </c>
      <c r="I64" s="17" t="s">
        <v>289</v>
      </c>
      <c r="J64" s="17" t="s">
        <v>290</v>
      </c>
      <c r="K64" s="17" t="s">
        <v>334</v>
      </c>
      <c r="L64" s="17">
        <v>122</v>
      </c>
      <c r="M64" s="17">
        <v>122</v>
      </c>
      <c r="N64" s="26">
        <f t="shared" si="1"/>
        <v>0</v>
      </c>
      <c r="O64" s="17">
        <v>1669</v>
      </c>
      <c r="P64" s="17">
        <v>7605</v>
      </c>
      <c r="Q64" s="17" t="s">
        <v>335</v>
      </c>
      <c r="R64" s="17" t="s">
        <v>336</v>
      </c>
      <c r="S64" s="26"/>
      <c r="T64" s="17" t="s">
        <v>289</v>
      </c>
      <c r="U64" s="2" t="str">
        <f>VLOOKUP(B64,[1]Sheet2!$D$4:$O$181,6,0)</f>
        <v>白沙镇</v>
      </c>
    </row>
    <row r="65" s="2" customFormat="1" ht="30" customHeight="1" spans="1:21">
      <c r="A65" s="17" t="s">
        <v>27</v>
      </c>
      <c r="B65" s="17" t="s">
        <v>337</v>
      </c>
      <c r="C65" s="17" t="s">
        <v>71</v>
      </c>
      <c r="D65" s="17" t="s">
        <v>286</v>
      </c>
      <c r="E65" s="17" t="s">
        <v>287</v>
      </c>
      <c r="F65" s="20" t="s">
        <v>74</v>
      </c>
      <c r="G65" s="17" t="s">
        <v>338</v>
      </c>
      <c r="H65" s="17" t="s">
        <v>34</v>
      </c>
      <c r="I65" s="17" t="s">
        <v>289</v>
      </c>
      <c r="J65" s="17" t="s">
        <v>290</v>
      </c>
      <c r="K65" s="17" t="s">
        <v>339</v>
      </c>
      <c r="L65" s="17">
        <v>10.4</v>
      </c>
      <c r="M65" s="17">
        <v>10.4</v>
      </c>
      <c r="N65" s="26">
        <f t="shared" si="1"/>
        <v>0</v>
      </c>
      <c r="O65" s="17">
        <v>98</v>
      </c>
      <c r="P65" s="17">
        <v>103</v>
      </c>
      <c r="Q65" s="17" t="s">
        <v>340</v>
      </c>
      <c r="R65" s="17" t="s">
        <v>341</v>
      </c>
      <c r="S65" s="26"/>
      <c r="T65" s="17" t="s">
        <v>289</v>
      </c>
      <c r="U65" s="2" t="str">
        <f>VLOOKUP(B65,[1]Sheet2!$D$4:$O$181,6,0)</f>
        <v>水寨镇</v>
      </c>
    </row>
    <row r="66" s="2" customFormat="1" ht="30" customHeight="1" spans="1:21">
      <c r="A66" s="17" t="s">
        <v>27</v>
      </c>
      <c r="B66" s="17" t="s">
        <v>342</v>
      </c>
      <c r="C66" s="17" t="s">
        <v>71</v>
      </c>
      <c r="D66" s="17" t="s">
        <v>286</v>
      </c>
      <c r="E66" s="17" t="s">
        <v>287</v>
      </c>
      <c r="F66" s="20" t="s">
        <v>74</v>
      </c>
      <c r="G66" s="17" t="s">
        <v>343</v>
      </c>
      <c r="H66" s="17" t="s">
        <v>34</v>
      </c>
      <c r="I66" s="17" t="s">
        <v>289</v>
      </c>
      <c r="J66" s="17" t="s">
        <v>290</v>
      </c>
      <c r="K66" s="17" t="s">
        <v>344</v>
      </c>
      <c r="L66" s="17">
        <v>103.2</v>
      </c>
      <c r="M66" s="17">
        <v>103.2</v>
      </c>
      <c r="N66" s="26">
        <f t="shared" si="1"/>
        <v>0</v>
      </c>
      <c r="O66" s="17">
        <v>1180</v>
      </c>
      <c r="P66" s="17">
        <v>1580</v>
      </c>
      <c r="Q66" s="17" t="s">
        <v>345</v>
      </c>
      <c r="R66" s="17" t="s">
        <v>346</v>
      </c>
      <c r="S66" s="26"/>
      <c r="T66" s="17" t="s">
        <v>289</v>
      </c>
      <c r="U66" s="2" t="str">
        <f>VLOOKUP(B66,[1]Sheet2!$D$4:$O$181,6,0)</f>
        <v>江左镇</v>
      </c>
    </row>
    <row r="67" s="2" customFormat="1" ht="30" customHeight="1" spans="1:21">
      <c r="A67" s="17" t="s">
        <v>27</v>
      </c>
      <c r="B67" s="17" t="s">
        <v>347</v>
      </c>
      <c r="C67" s="17" t="s">
        <v>71</v>
      </c>
      <c r="D67" s="17" t="s">
        <v>286</v>
      </c>
      <c r="E67" s="17" t="s">
        <v>287</v>
      </c>
      <c r="F67" s="20" t="s">
        <v>74</v>
      </c>
      <c r="G67" s="17" t="s">
        <v>348</v>
      </c>
      <c r="H67" s="17" t="s">
        <v>34</v>
      </c>
      <c r="I67" s="17" t="s">
        <v>289</v>
      </c>
      <c r="J67" s="17" t="s">
        <v>290</v>
      </c>
      <c r="K67" s="17" t="s">
        <v>349</v>
      </c>
      <c r="L67" s="17">
        <v>186.9</v>
      </c>
      <c r="M67" s="17">
        <v>186.9</v>
      </c>
      <c r="N67" s="26">
        <f t="shared" si="1"/>
        <v>0</v>
      </c>
      <c r="O67" s="17">
        <v>1842</v>
      </c>
      <c r="P67" s="17">
        <v>1950</v>
      </c>
      <c r="Q67" s="17" t="s">
        <v>350</v>
      </c>
      <c r="R67" s="17" t="s">
        <v>351</v>
      </c>
      <c r="S67" s="26"/>
      <c r="T67" s="17" t="s">
        <v>289</v>
      </c>
      <c r="U67" s="2" t="str">
        <f>VLOOKUP(B67,[1]Sheet2!$D$4:$O$181,6,0)</f>
        <v>吕店镇</v>
      </c>
    </row>
    <row r="68" s="2" customFormat="1" ht="30" customHeight="1" spans="1:21">
      <c r="A68" s="17" t="s">
        <v>27</v>
      </c>
      <c r="B68" s="17" t="s">
        <v>352</v>
      </c>
      <c r="C68" s="17" t="s">
        <v>71</v>
      </c>
      <c r="D68" s="17" t="s">
        <v>286</v>
      </c>
      <c r="E68" s="17" t="s">
        <v>287</v>
      </c>
      <c r="F68" s="20" t="s">
        <v>74</v>
      </c>
      <c r="G68" s="17" t="s">
        <v>353</v>
      </c>
      <c r="H68" s="17" t="s">
        <v>34</v>
      </c>
      <c r="I68" s="17" t="s">
        <v>289</v>
      </c>
      <c r="J68" s="17" t="s">
        <v>290</v>
      </c>
      <c r="K68" s="17" t="s">
        <v>354</v>
      </c>
      <c r="L68" s="17">
        <v>36.9</v>
      </c>
      <c r="M68" s="17">
        <v>36.9</v>
      </c>
      <c r="N68" s="26">
        <f t="shared" si="1"/>
        <v>0</v>
      </c>
      <c r="O68" s="17">
        <v>338</v>
      </c>
      <c r="P68" s="17">
        <v>614</v>
      </c>
      <c r="Q68" s="17" t="s">
        <v>355</v>
      </c>
      <c r="R68" s="17" t="s">
        <v>356</v>
      </c>
      <c r="S68" s="26"/>
      <c r="T68" s="17" t="s">
        <v>289</v>
      </c>
      <c r="U68" s="2" t="str">
        <f>VLOOKUP(B68,[1]Sheet2!$D$4:$O$181,6,0)</f>
        <v>半坡镇</v>
      </c>
    </row>
    <row r="69" s="2" customFormat="1" ht="30" customHeight="1" spans="1:21">
      <c r="A69" s="17" t="s">
        <v>27</v>
      </c>
      <c r="B69" s="17" t="s">
        <v>357</v>
      </c>
      <c r="C69" s="17" t="s">
        <v>71</v>
      </c>
      <c r="D69" s="17" t="s">
        <v>286</v>
      </c>
      <c r="E69" s="17" t="s">
        <v>287</v>
      </c>
      <c r="F69" s="20" t="s">
        <v>74</v>
      </c>
      <c r="G69" s="17" t="s">
        <v>358</v>
      </c>
      <c r="H69" s="17" t="s">
        <v>34</v>
      </c>
      <c r="I69" s="17" t="s">
        <v>289</v>
      </c>
      <c r="J69" s="17" t="s">
        <v>290</v>
      </c>
      <c r="K69" s="17" t="s">
        <v>359</v>
      </c>
      <c r="L69" s="17">
        <v>78.4</v>
      </c>
      <c r="M69" s="17">
        <v>78.4</v>
      </c>
      <c r="N69" s="26">
        <f t="shared" si="1"/>
        <v>0</v>
      </c>
      <c r="O69" s="17">
        <v>1309</v>
      </c>
      <c r="P69" s="17">
        <v>1520</v>
      </c>
      <c r="Q69" s="17" t="s">
        <v>360</v>
      </c>
      <c r="R69" s="17" t="s">
        <v>361</v>
      </c>
      <c r="S69" s="26"/>
      <c r="T69" s="17" t="s">
        <v>289</v>
      </c>
      <c r="U69" s="2" t="str">
        <f>VLOOKUP(B69,[1]Sheet2!$D$4:$O$181,6,0)</f>
        <v>彭婆镇</v>
      </c>
    </row>
    <row r="70" s="2" customFormat="1" ht="30" customHeight="1" spans="1:21">
      <c r="A70" s="17" t="s">
        <v>27</v>
      </c>
      <c r="B70" s="17" t="s">
        <v>362</v>
      </c>
      <c r="C70" s="17" t="s">
        <v>143</v>
      </c>
      <c r="D70" s="17" t="s">
        <v>144</v>
      </c>
      <c r="E70" s="17" t="s">
        <v>363</v>
      </c>
      <c r="F70" s="20" t="s">
        <v>74</v>
      </c>
      <c r="G70" s="17" t="s">
        <v>281</v>
      </c>
      <c r="H70" s="17" t="s">
        <v>34</v>
      </c>
      <c r="I70" s="17" t="s">
        <v>364</v>
      </c>
      <c r="J70" s="17" t="s">
        <v>365</v>
      </c>
      <c r="K70" s="17" t="s">
        <v>366</v>
      </c>
      <c r="L70" s="17">
        <v>39.902937</v>
      </c>
      <c r="M70" s="17">
        <v>39.902937</v>
      </c>
      <c r="N70" s="26">
        <f t="shared" si="1"/>
        <v>0</v>
      </c>
      <c r="O70" s="17">
        <v>650</v>
      </c>
      <c r="P70" s="17">
        <v>2500</v>
      </c>
      <c r="Q70" s="17" t="s">
        <v>367</v>
      </c>
      <c r="R70" s="17" t="s">
        <v>368</v>
      </c>
      <c r="S70" s="17"/>
      <c r="T70" s="17" t="s">
        <v>229</v>
      </c>
      <c r="U70" s="2" t="str">
        <f>VLOOKUP(B70,[1]Sheet2!$D$4:$O$181,6,0)</f>
        <v>晋庄村</v>
      </c>
    </row>
    <row r="71" s="2" customFormat="1" ht="30" customHeight="1" spans="1:21">
      <c r="A71" s="17" t="s">
        <v>27</v>
      </c>
      <c r="B71" s="17" t="s">
        <v>369</v>
      </c>
      <c r="C71" s="17" t="s">
        <v>143</v>
      </c>
      <c r="D71" s="17" t="s">
        <v>144</v>
      </c>
      <c r="E71" s="17" t="s">
        <v>363</v>
      </c>
      <c r="F71" s="20" t="s">
        <v>74</v>
      </c>
      <c r="G71" s="17" t="s">
        <v>160</v>
      </c>
      <c r="H71" s="17" t="s">
        <v>34</v>
      </c>
      <c r="I71" s="17" t="s">
        <v>364</v>
      </c>
      <c r="J71" s="17" t="s">
        <v>365</v>
      </c>
      <c r="K71" s="17" t="s">
        <v>370</v>
      </c>
      <c r="L71" s="18">
        <v>57.604503</v>
      </c>
      <c r="M71" s="18">
        <v>57.604503</v>
      </c>
      <c r="N71" s="26">
        <f t="shared" si="1"/>
        <v>0</v>
      </c>
      <c r="O71" s="17">
        <v>1294</v>
      </c>
      <c r="P71" s="17">
        <v>5433</v>
      </c>
      <c r="Q71" s="17" t="s">
        <v>371</v>
      </c>
      <c r="R71" s="17" t="s">
        <v>372</v>
      </c>
      <c r="S71" s="17"/>
      <c r="T71" s="17" t="s">
        <v>373</v>
      </c>
      <c r="U71" s="2" t="str">
        <f>VLOOKUP(B71,[1]Sheet2!$D$4:$O$181,6,0)</f>
        <v>亓岭村</v>
      </c>
    </row>
    <row r="72" s="2" customFormat="1" ht="30" customHeight="1" spans="1:21">
      <c r="A72" s="17" t="s">
        <v>27</v>
      </c>
      <c r="B72" s="17" t="s">
        <v>374</v>
      </c>
      <c r="C72" s="17" t="s">
        <v>143</v>
      </c>
      <c r="D72" s="17" t="s">
        <v>144</v>
      </c>
      <c r="E72" s="17" t="s">
        <v>363</v>
      </c>
      <c r="F72" s="20" t="s">
        <v>74</v>
      </c>
      <c r="G72" s="17" t="s">
        <v>163</v>
      </c>
      <c r="H72" s="17" t="s">
        <v>34</v>
      </c>
      <c r="I72" s="17" t="s">
        <v>364</v>
      </c>
      <c r="J72" s="17" t="s">
        <v>365</v>
      </c>
      <c r="K72" s="17" t="s">
        <v>375</v>
      </c>
      <c r="L72" s="17">
        <v>37.702562</v>
      </c>
      <c r="M72" s="17">
        <v>37.702562</v>
      </c>
      <c r="N72" s="26">
        <f t="shared" ref="N72:N88" si="2">L72-M72</f>
        <v>0</v>
      </c>
      <c r="O72" s="17">
        <v>363</v>
      </c>
      <c r="P72" s="17">
        <v>1360</v>
      </c>
      <c r="Q72" s="17" t="s">
        <v>376</v>
      </c>
      <c r="R72" s="17" t="s">
        <v>377</v>
      </c>
      <c r="S72" s="17"/>
      <c r="T72" s="17" t="s">
        <v>229</v>
      </c>
      <c r="U72" s="2" t="str">
        <f>VLOOKUP(B72,[1]Sheet2!$D$4:$O$181,6,0)</f>
        <v>谷瑶村</v>
      </c>
    </row>
    <row r="73" s="2" customFormat="1" ht="30" customHeight="1" spans="1:21">
      <c r="A73" s="17" t="s">
        <v>27</v>
      </c>
      <c r="B73" s="17" t="s">
        <v>378</v>
      </c>
      <c r="C73" s="17" t="s">
        <v>143</v>
      </c>
      <c r="D73" s="17" t="s">
        <v>144</v>
      </c>
      <c r="E73" s="17" t="s">
        <v>363</v>
      </c>
      <c r="F73" s="20" t="s">
        <v>74</v>
      </c>
      <c r="G73" s="17" t="s">
        <v>379</v>
      </c>
      <c r="H73" s="17" t="s">
        <v>34</v>
      </c>
      <c r="I73" s="17" t="s">
        <v>364</v>
      </c>
      <c r="J73" s="17" t="s">
        <v>365</v>
      </c>
      <c r="K73" s="17" t="s">
        <v>380</v>
      </c>
      <c r="L73" s="17">
        <v>17.488901</v>
      </c>
      <c r="M73" s="17">
        <v>17.488901</v>
      </c>
      <c r="N73" s="26">
        <f t="shared" si="2"/>
        <v>0</v>
      </c>
      <c r="O73" s="17">
        <v>68</v>
      </c>
      <c r="P73" s="17">
        <v>300</v>
      </c>
      <c r="Q73" s="17" t="s">
        <v>381</v>
      </c>
      <c r="R73" s="17" t="s">
        <v>382</v>
      </c>
      <c r="S73" s="26"/>
      <c r="T73" s="17" t="s">
        <v>383</v>
      </c>
      <c r="U73" s="2" t="str">
        <f>VLOOKUP(B73,[1]Sheet2!$D$4:$O$181,6,0)</f>
        <v>上王村</v>
      </c>
    </row>
    <row r="74" s="2" customFormat="1" ht="30" customHeight="1" spans="1:21">
      <c r="A74" s="17" t="s">
        <v>27</v>
      </c>
      <c r="B74" s="17" t="s">
        <v>384</v>
      </c>
      <c r="C74" s="17" t="s">
        <v>143</v>
      </c>
      <c r="D74" s="17" t="s">
        <v>144</v>
      </c>
      <c r="E74" s="17" t="s">
        <v>363</v>
      </c>
      <c r="F74" s="20" t="s">
        <v>74</v>
      </c>
      <c r="G74" s="17" t="s">
        <v>385</v>
      </c>
      <c r="H74" s="17" t="s">
        <v>34</v>
      </c>
      <c r="I74" s="17" t="s">
        <v>364</v>
      </c>
      <c r="J74" s="17" t="s">
        <v>365</v>
      </c>
      <c r="K74" s="17" t="s">
        <v>386</v>
      </c>
      <c r="L74" s="17">
        <v>19.016591</v>
      </c>
      <c r="M74" s="33">
        <v>19.016591</v>
      </c>
      <c r="N74" s="26">
        <f t="shared" si="2"/>
        <v>0</v>
      </c>
      <c r="O74" s="17">
        <v>164</v>
      </c>
      <c r="P74" s="17">
        <v>639</v>
      </c>
      <c r="Q74" s="17" t="s">
        <v>387</v>
      </c>
      <c r="R74" s="17" t="s">
        <v>388</v>
      </c>
      <c r="S74" s="26"/>
      <c r="T74" s="17" t="s">
        <v>389</v>
      </c>
      <c r="U74" s="2" t="str">
        <f>VLOOKUP(B74,[1]Sheet2!$D$4:$O$181,6,0)</f>
        <v>梁村沟社区</v>
      </c>
    </row>
    <row r="75" s="2" customFormat="1" ht="30" customHeight="1" spans="1:21">
      <c r="A75" s="17" t="s">
        <v>27</v>
      </c>
      <c r="B75" s="17" t="s">
        <v>390</v>
      </c>
      <c r="C75" s="17" t="s">
        <v>143</v>
      </c>
      <c r="D75" s="17" t="s">
        <v>144</v>
      </c>
      <c r="E75" s="17" t="s">
        <v>363</v>
      </c>
      <c r="F75" s="20" t="s">
        <v>74</v>
      </c>
      <c r="G75" s="17" t="s">
        <v>391</v>
      </c>
      <c r="H75" s="17" t="s">
        <v>34</v>
      </c>
      <c r="I75" s="17" t="s">
        <v>364</v>
      </c>
      <c r="J75" s="17" t="s">
        <v>365</v>
      </c>
      <c r="K75" s="17" t="s">
        <v>392</v>
      </c>
      <c r="L75" s="17">
        <v>23.951081</v>
      </c>
      <c r="M75" s="17">
        <v>23.951081</v>
      </c>
      <c r="N75" s="26">
        <f t="shared" si="2"/>
        <v>0</v>
      </c>
      <c r="O75" s="17">
        <v>326</v>
      </c>
      <c r="P75" s="17">
        <v>1498</v>
      </c>
      <c r="Q75" s="17" t="s">
        <v>393</v>
      </c>
      <c r="R75" s="17" t="s">
        <v>394</v>
      </c>
      <c r="S75" s="26"/>
      <c r="T75" s="17" t="s">
        <v>103</v>
      </c>
      <c r="U75" s="2" t="str">
        <f>VLOOKUP(B75,[1]Sheet2!$D$4:$O$181,6,0)</f>
        <v>下沟村</v>
      </c>
    </row>
    <row r="76" s="2" customFormat="1" ht="30" customHeight="1" spans="1:21">
      <c r="A76" s="17" t="s">
        <v>27</v>
      </c>
      <c r="B76" s="17" t="s">
        <v>395</v>
      </c>
      <c r="C76" s="17" t="s">
        <v>143</v>
      </c>
      <c r="D76" s="17" t="s">
        <v>144</v>
      </c>
      <c r="E76" s="17" t="s">
        <v>363</v>
      </c>
      <c r="F76" s="20" t="s">
        <v>74</v>
      </c>
      <c r="G76" s="17" t="s">
        <v>396</v>
      </c>
      <c r="H76" s="17" t="s">
        <v>34</v>
      </c>
      <c r="I76" s="17" t="s">
        <v>364</v>
      </c>
      <c r="J76" s="17" t="s">
        <v>365</v>
      </c>
      <c r="K76" s="17" t="s">
        <v>397</v>
      </c>
      <c r="L76" s="17">
        <v>52.185123</v>
      </c>
      <c r="M76" s="17">
        <v>51.696</v>
      </c>
      <c r="N76" s="26">
        <f t="shared" si="2"/>
        <v>0.489122999999999</v>
      </c>
      <c r="O76" s="17">
        <v>202</v>
      </c>
      <c r="P76" s="17">
        <v>851</v>
      </c>
      <c r="Q76" s="17" t="s">
        <v>398</v>
      </c>
      <c r="R76" s="17" t="s">
        <v>399</v>
      </c>
      <c r="S76" s="26"/>
      <c r="T76" s="17" t="s">
        <v>103</v>
      </c>
      <c r="U76" s="2" t="str">
        <f>VLOOKUP(B76,[1]Sheet2!$D$4:$O$181,6,0)</f>
        <v>温庄村</v>
      </c>
    </row>
    <row r="77" s="2" customFormat="1" ht="30" customHeight="1" spans="1:21">
      <c r="A77" s="17" t="s">
        <v>27</v>
      </c>
      <c r="B77" s="17" t="s">
        <v>400</v>
      </c>
      <c r="C77" s="17" t="s">
        <v>29</v>
      </c>
      <c r="D77" s="17" t="s">
        <v>401</v>
      </c>
      <c r="E77" s="17" t="s">
        <v>402</v>
      </c>
      <c r="F77" s="20" t="s">
        <v>74</v>
      </c>
      <c r="G77" s="17" t="s">
        <v>403</v>
      </c>
      <c r="H77" s="17" t="s">
        <v>34</v>
      </c>
      <c r="I77" s="17" t="s">
        <v>94</v>
      </c>
      <c r="J77" s="17" t="s">
        <v>95</v>
      </c>
      <c r="K77" s="17" t="s">
        <v>404</v>
      </c>
      <c r="L77" s="17">
        <v>236.521381</v>
      </c>
      <c r="M77" s="17">
        <v>236.521381</v>
      </c>
      <c r="N77" s="26">
        <f t="shared" si="2"/>
        <v>0</v>
      </c>
      <c r="O77" s="17">
        <v>865</v>
      </c>
      <c r="P77" s="17">
        <v>3650</v>
      </c>
      <c r="Q77" s="17" t="s">
        <v>405</v>
      </c>
      <c r="R77" s="17" t="s">
        <v>406</v>
      </c>
      <c r="S77" s="26"/>
      <c r="T77" s="17" t="s">
        <v>103</v>
      </c>
      <c r="U77" s="2" t="str">
        <f>VLOOKUP(B77,[1]Sheet2!$D$4:$O$181,6,0)</f>
        <v>白元镇常峪堡村</v>
      </c>
    </row>
    <row r="78" s="2" customFormat="1" ht="30" customHeight="1" spans="1:21">
      <c r="A78" s="17" t="s">
        <v>27</v>
      </c>
      <c r="B78" s="17" t="s">
        <v>407</v>
      </c>
      <c r="C78" s="17" t="s">
        <v>143</v>
      </c>
      <c r="D78" s="17" t="s">
        <v>144</v>
      </c>
      <c r="E78" s="17" t="s">
        <v>145</v>
      </c>
      <c r="F78" s="17" t="s">
        <v>74</v>
      </c>
      <c r="G78" s="17" t="s">
        <v>408</v>
      </c>
      <c r="H78" s="17" t="s">
        <v>34</v>
      </c>
      <c r="I78" s="17" t="s">
        <v>94</v>
      </c>
      <c r="J78" s="17" t="s">
        <v>95</v>
      </c>
      <c r="K78" s="17" t="s">
        <v>409</v>
      </c>
      <c r="L78" s="17">
        <v>48.902289</v>
      </c>
      <c r="M78" s="34">
        <v>48.902289</v>
      </c>
      <c r="N78" s="26">
        <f t="shared" si="2"/>
        <v>0</v>
      </c>
      <c r="O78" s="17">
        <v>1500</v>
      </c>
      <c r="P78" s="17">
        <v>7000</v>
      </c>
      <c r="Q78" s="17" t="s">
        <v>410</v>
      </c>
      <c r="R78" s="17" t="s">
        <v>411</v>
      </c>
      <c r="S78" s="26"/>
      <c r="T78" s="17" t="s">
        <v>389</v>
      </c>
      <c r="U78" s="2" t="str">
        <f>VLOOKUP(B78,[1]Sheet2!$D$4:$O$181,6,0)</f>
        <v>白沙镇白沙村</v>
      </c>
    </row>
    <row r="79" s="2" customFormat="1" ht="30" customHeight="1" spans="1:21">
      <c r="A79" s="17" t="s">
        <v>27</v>
      </c>
      <c r="B79" s="17" t="s">
        <v>412</v>
      </c>
      <c r="C79" s="17" t="s">
        <v>29</v>
      </c>
      <c r="D79" s="17" t="s">
        <v>30</v>
      </c>
      <c r="E79" s="17" t="s">
        <v>119</v>
      </c>
      <c r="F79" s="17" t="s">
        <v>74</v>
      </c>
      <c r="G79" s="17" t="s">
        <v>408</v>
      </c>
      <c r="H79" s="17" t="s">
        <v>34</v>
      </c>
      <c r="I79" s="17" t="s">
        <v>94</v>
      </c>
      <c r="J79" s="17" t="s">
        <v>95</v>
      </c>
      <c r="K79" s="17" t="s">
        <v>413</v>
      </c>
      <c r="L79" s="17">
        <v>94.178198</v>
      </c>
      <c r="M79" s="17">
        <v>94.178198</v>
      </c>
      <c r="N79" s="26">
        <f t="shared" si="2"/>
        <v>0</v>
      </c>
      <c r="O79" s="17">
        <v>1650</v>
      </c>
      <c r="P79" s="17">
        <v>9000</v>
      </c>
      <c r="Q79" s="17" t="s">
        <v>414</v>
      </c>
      <c r="R79" s="17" t="s">
        <v>415</v>
      </c>
      <c r="S79" s="26"/>
      <c r="T79" s="17" t="s">
        <v>229</v>
      </c>
      <c r="U79" s="2" t="e">
        <f>VLOOKUP(B79,[1]Sheet2!$D$4:$O$181,6,0)</f>
        <v>#N/A</v>
      </c>
    </row>
    <row r="80" s="2" customFormat="1" ht="30" customHeight="1" spans="1:21">
      <c r="A80" s="17" t="s">
        <v>27</v>
      </c>
      <c r="B80" s="17" t="s">
        <v>416</v>
      </c>
      <c r="C80" s="17" t="s">
        <v>29</v>
      </c>
      <c r="D80" s="17" t="s">
        <v>30</v>
      </c>
      <c r="E80" s="17" t="s">
        <v>31</v>
      </c>
      <c r="F80" s="17" t="s">
        <v>74</v>
      </c>
      <c r="G80" s="17" t="s">
        <v>417</v>
      </c>
      <c r="H80" s="17" t="s">
        <v>34</v>
      </c>
      <c r="I80" s="17" t="s">
        <v>94</v>
      </c>
      <c r="J80" s="17" t="s">
        <v>95</v>
      </c>
      <c r="K80" s="17" t="s">
        <v>418</v>
      </c>
      <c r="L80" s="17">
        <v>176.186946</v>
      </c>
      <c r="M80" s="17">
        <v>140.94</v>
      </c>
      <c r="N80" s="26">
        <f t="shared" si="2"/>
        <v>35.246946</v>
      </c>
      <c r="O80" s="17">
        <v>1263</v>
      </c>
      <c r="P80" s="17">
        <v>5063</v>
      </c>
      <c r="Q80" s="37" t="s">
        <v>419</v>
      </c>
      <c r="R80" s="17" t="s">
        <v>420</v>
      </c>
      <c r="S80" s="26"/>
      <c r="T80" s="17" t="s">
        <v>421</v>
      </c>
      <c r="U80" s="2" t="str">
        <f>VLOOKUP(B80,[1]Sheet2!$D$4:$O$181,6,0)</f>
        <v>白沙镇常岭村</v>
      </c>
    </row>
    <row r="81" s="2" customFormat="1" ht="30" customHeight="1" spans="1:21">
      <c r="A81" s="17" t="s">
        <v>27</v>
      </c>
      <c r="B81" s="17" t="s">
        <v>422</v>
      </c>
      <c r="C81" s="17" t="s">
        <v>29</v>
      </c>
      <c r="D81" s="17" t="s">
        <v>30</v>
      </c>
      <c r="E81" s="17" t="s">
        <v>31</v>
      </c>
      <c r="F81" s="17" t="s">
        <v>74</v>
      </c>
      <c r="G81" s="17" t="s">
        <v>423</v>
      </c>
      <c r="H81" s="17" t="s">
        <v>34</v>
      </c>
      <c r="I81" s="17" t="s">
        <v>94</v>
      </c>
      <c r="J81" s="17" t="s">
        <v>95</v>
      </c>
      <c r="K81" s="17" t="s">
        <v>424</v>
      </c>
      <c r="L81" s="17">
        <v>166.560921</v>
      </c>
      <c r="M81" s="17">
        <v>163.32</v>
      </c>
      <c r="N81" s="26">
        <f t="shared" si="2"/>
        <v>3.24092100000001</v>
      </c>
      <c r="O81" s="17">
        <v>80</v>
      </c>
      <c r="P81" s="17">
        <v>390</v>
      </c>
      <c r="Q81" s="17" t="s">
        <v>425</v>
      </c>
      <c r="R81" s="17" t="s">
        <v>426</v>
      </c>
      <c r="S81" s="26"/>
      <c r="T81" s="17" t="s">
        <v>103</v>
      </c>
      <c r="U81" s="2" t="str">
        <f>VLOOKUP(B81,[1]Sheet2!$D$4:$O$181,6,0)</f>
        <v>鸦岭镇柿树洼村</v>
      </c>
    </row>
    <row r="82" s="2" customFormat="1" ht="30" customHeight="1" spans="1:21">
      <c r="A82" s="17" t="s">
        <v>27</v>
      </c>
      <c r="B82" s="17" t="s">
        <v>427</v>
      </c>
      <c r="C82" s="17" t="s">
        <v>29</v>
      </c>
      <c r="D82" s="17" t="s">
        <v>30</v>
      </c>
      <c r="E82" s="17" t="s">
        <v>31</v>
      </c>
      <c r="F82" s="17" t="s">
        <v>74</v>
      </c>
      <c r="G82" s="17" t="s">
        <v>428</v>
      </c>
      <c r="H82" s="17" t="s">
        <v>34</v>
      </c>
      <c r="I82" s="17" t="s">
        <v>94</v>
      </c>
      <c r="J82" s="17" t="s">
        <v>95</v>
      </c>
      <c r="K82" s="17" t="s">
        <v>429</v>
      </c>
      <c r="L82" s="17">
        <v>217.67</v>
      </c>
      <c r="M82" s="17">
        <v>217.67</v>
      </c>
      <c r="N82" s="26">
        <f t="shared" si="2"/>
        <v>0</v>
      </c>
      <c r="O82" s="17">
        <v>110</v>
      </c>
      <c r="P82" s="17">
        <v>590</v>
      </c>
      <c r="Q82" s="17" t="s">
        <v>430</v>
      </c>
      <c r="R82" s="17" t="s">
        <v>431</v>
      </c>
      <c r="S82" s="17" t="s">
        <v>229</v>
      </c>
      <c r="T82" s="17" t="s">
        <v>229</v>
      </c>
      <c r="U82" s="2" t="str">
        <f>VLOOKUP(B82,[1]Sheet2!$D$4:$O$181,6,0)</f>
        <v>杜沟村</v>
      </c>
    </row>
    <row r="83" s="2" customFormat="1" ht="30" customHeight="1" spans="1:21">
      <c r="A83" s="17" t="s">
        <v>27</v>
      </c>
      <c r="B83" s="17" t="s">
        <v>432</v>
      </c>
      <c r="C83" s="17" t="s">
        <v>29</v>
      </c>
      <c r="D83" s="17" t="s">
        <v>30</v>
      </c>
      <c r="E83" s="17" t="s">
        <v>31</v>
      </c>
      <c r="F83" s="17" t="s">
        <v>74</v>
      </c>
      <c r="G83" s="17" t="s">
        <v>433</v>
      </c>
      <c r="H83" s="17" t="s">
        <v>34</v>
      </c>
      <c r="I83" s="17" t="s">
        <v>434</v>
      </c>
      <c r="J83" s="17" t="s">
        <v>95</v>
      </c>
      <c r="K83" s="17" t="s">
        <v>435</v>
      </c>
      <c r="L83" s="18">
        <v>26.688746</v>
      </c>
      <c r="M83" s="18">
        <v>16</v>
      </c>
      <c r="N83" s="26">
        <f t="shared" si="2"/>
        <v>10.688746</v>
      </c>
      <c r="O83" s="17">
        <v>957</v>
      </c>
      <c r="P83" s="17">
        <v>3759</v>
      </c>
      <c r="Q83" s="17" t="s">
        <v>436</v>
      </c>
      <c r="R83" s="17" t="s">
        <v>437</v>
      </c>
      <c r="S83" s="26"/>
      <c r="T83" s="17" t="s">
        <v>373</v>
      </c>
      <c r="U83" s="2" t="str">
        <f>VLOOKUP(B83,[1]Sheet2!$D$4:$O$181,6,0)</f>
        <v>酒后镇吕寨村、老庄村、寺沟村</v>
      </c>
    </row>
    <row r="84" s="2" customFormat="1" ht="30" customHeight="1" spans="1:21">
      <c r="A84" s="17" t="s">
        <v>27</v>
      </c>
      <c r="B84" s="17" t="s">
        <v>438</v>
      </c>
      <c r="C84" s="17" t="s">
        <v>29</v>
      </c>
      <c r="D84" s="17" t="s">
        <v>91</v>
      </c>
      <c r="E84" s="17" t="s">
        <v>439</v>
      </c>
      <c r="F84" s="17" t="s">
        <v>74</v>
      </c>
      <c r="G84" s="17" t="s">
        <v>440</v>
      </c>
      <c r="H84" s="17" t="s">
        <v>34</v>
      </c>
      <c r="I84" s="17" t="s">
        <v>434</v>
      </c>
      <c r="J84" s="17" t="s">
        <v>95</v>
      </c>
      <c r="K84" s="17" t="s">
        <v>441</v>
      </c>
      <c r="L84" s="17">
        <v>239.955277</v>
      </c>
      <c r="M84" s="17">
        <v>239.955277</v>
      </c>
      <c r="N84" s="26">
        <f t="shared" si="2"/>
        <v>0</v>
      </c>
      <c r="O84" s="17">
        <v>455</v>
      </c>
      <c r="P84" s="17">
        <v>1906</v>
      </c>
      <c r="Q84" s="17" t="s">
        <v>442</v>
      </c>
      <c r="R84" s="17" t="s">
        <v>443</v>
      </c>
      <c r="S84" s="26"/>
      <c r="T84" s="17" t="s">
        <v>383</v>
      </c>
      <c r="U84" s="2" t="str">
        <f>VLOOKUP(B84,[1]Sheet2!$D$4:$O$181,6,0)</f>
        <v>酒后镇吕寨村</v>
      </c>
    </row>
    <row r="85" s="2" customFormat="1" ht="30" customHeight="1" spans="1:21">
      <c r="A85" s="17" t="s">
        <v>27</v>
      </c>
      <c r="B85" s="17" t="s">
        <v>444</v>
      </c>
      <c r="C85" s="17" t="s">
        <v>29</v>
      </c>
      <c r="D85" s="17" t="s">
        <v>30</v>
      </c>
      <c r="E85" s="17" t="s">
        <v>92</v>
      </c>
      <c r="F85" s="17" t="s">
        <v>74</v>
      </c>
      <c r="G85" s="17" t="s">
        <v>445</v>
      </c>
      <c r="H85" s="17" t="s">
        <v>34</v>
      </c>
      <c r="I85" s="17" t="s">
        <v>434</v>
      </c>
      <c r="J85" s="17" t="s">
        <v>95</v>
      </c>
      <c r="K85" s="17" t="s">
        <v>446</v>
      </c>
      <c r="L85" s="17">
        <v>101.654131</v>
      </c>
      <c r="M85" s="33">
        <v>101.654131</v>
      </c>
      <c r="N85" s="26">
        <f t="shared" si="2"/>
        <v>0</v>
      </c>
      <c r="O85" s="17">
        <v>264</v>
      </c>
      <c r="P85" s="17">
        <v>1140</v>
      </c>
      <c r="Q85" s="38" t="s">
        <v>447</v>
      </c>
      <c r="R85" s="38" t="s">
        <v>448</v>
      </c>
      <c r="S85" s="26"/>
      <c r="T85" s="17" t="s">
        <v>389</v>
      </c>
      <c r="U85" s="2" t="str">
        <f>VLOOKUP(B85,[1]Sheet2!$D$4:$O$181,6,0)</f>
        <v>鸣皋镇东叶寨村</v>
      </c>
    </row>
    <row r="86" s="2" customFormat="1" ht="30" customHeight="1" spans="1:21">
      <c r="A86" s="17" t="s">
        <v>27</v>
      </c>
      <c r="B86" s="17" t="s">
        <v>449</v>
      </c>
      <c r="C86" s="17" t="s">
        <v>29</v>
      </c>
      <c r="D86" s="17" t="s">
        <v>30</v>
      </c>
      <c r="E86" s="17" t="s">
        <v>92</v>
      </c>
      <c r="F86" s="17" t="s">
        <v>74</v>
      </c>
      <c r="G86" s="17" t="s">
        <v>450</v>
      </c>
      <c r="H86" s="17" t="s">
        <v>34</v>
      </c>
      <c r="I86" s="17" t="s">
        <v>434</v>
      </c>
      <c r="J86" s="17" t="s">
        <v>95</v>
      </c>
      <c r="K86" s="17" t="s">
        <v>451</v>
      </c>
      <c r="L86" s="17">
        <v>35.004794</v>
      </c>
      <c r="M86" s="17">
        <v>35.004794</v>
      </c>
      <c r="N86" s="26">
        <f t="shared" si="2"/>
        <v>0</v>
      </c>
      <c r="O86" s="17">
        <v>951</v>
      </c>
      <c r="P86" s="17">
        <v>4255</v>
      </c>
      <c r="Q86" s="17" t="s">
        <v>452</v>
      </c>
      <c r="R86" s="17" t="s">
        <v>453</v>
      </c>
      <c r="S86" s="26"/>
      <c r="T86" s="17" t="s">
        <v>383</v>
      </c>
      <c r="U86" s="2" t="str">
        <f>VLOOKUP(B86,[1]Sheet2!$D$4:$O$181,6,0)</f>
        <v>鸣皋镇干河村</v>
      </c>
    </row>
    <row r="87" s="2" customFormat="1" ht="30" customHeight="1" spans="1:21">
      <c r="A87" s="17" t="s">
        <v>27</v>
      </c>
      <c r="B87" s="17" t="s">
        <v>454</v>
      </c>
      <c r="C87" s="17" t="s">
        <v>29</v>
      </c>
      <c r="D87" s="17" t="s">
        <v>30</v>
      </c>
      <c r="E87" s="17" t="s">
        <v>119</v>
      </c>
      <c r="F87" s="26" t="s">
        <v>74</v>
      </c>
      <c r="G87" s="17" t="s">
        <v>455</v>
      </c>
      <c r="H87" s="17" t="s">
        <v>34</v>
      </c>
      <c r="I87" s="17" t="s">
        <v>434</v>
      </c>
      <c r="J87" s="17" t="s">
        <v>456</v>
      </c>
      <c r="K87" s="17" t="s">
        <v>457</v>
      </c>
      <c r="L87" s="17">
        <v>47.902616</v>
      </c>
      <c r="M87" s="17">
        <v>47.902616</v>
      </c>
      <c r="N87" s="26">
        <f t="shared" si="2"/>
        <v>0</v>
      </c>
      <c r="O87" s="17">
        <v>15</v>
      </c>
      <c r="P87" s="17">
        <v>40</v>
      </c>
      <c r="Q87" s="17" t="s">
        <v>458</v>
      </c>
      <c r="R87" s="38" t="s">
        <v>459</v>
      </c>
      <c r="S87" s="26"/>
      <c r="T87" s="17" t="s">
        <v>229</v>
      </c>
      <c r="U87" s="2" t="str">
        <f>VLOOKUP(B87,[1]Sheet2!$D$4:$O$181,6,0)</f>
        <v>鸦岭镇
槐树洼村</v>
      </c>
    </row>
    <row r="88" s="2" customFormat="1" ht="30" customHeight="1" spans="1:21">
      <c r="A88" s="17" t="s">
        <v>27</v>
      </c>
      <c r="B88" s="17" t="s">
        <v>460</v>
      </c>
      <c r="C88" s="17" t="s">
        <v>29</v>
      </c>
      <c r="D88" s="17" t="s">
        <v>30</v>
      </c>
      <c r="E88" s="17" t="s">
        <v>92</v>
      </c>
      <c r="F88" s="26" t="s">
        <v>74</v>
      </c>
      <c r="G88" s="17" t="s">
        <v>461</v>
      </c>
      <c r="H88" s="17" t="s">
        <v>34</v>
      </c>
      <c r="I88" s="17" t="s">
        <v>434</v>
      </c>
      <c r="J88" s="17" t="s">
        <v>456</v>
      </c>
      <c r="K88" s="17" t="s">
        <v>462</v>
      </c>
      <c r="L88" s="17">
        <v>154.685333</v>
      </c>
      <c r="M88" s="17">
        <v>154.685333</v>
      </c>
      <c r="N88" s="26">
        <f t="shared" si="2"/>
        <v>0</v>
      </c>
      <c r="O88" s="17">
        <v>260</v>
      </c>
      <c r="P88" s="17">
        <v>400</v>
      </c>
      <c r="Q88" s="17" t="s">
        <v>463</v>
      </c>
      <c r="R88" s="17" t="s">
        <v>464</v>
      </c>
      <c r="S88" s="26"/>
      <c r="T88" s="17" t="s">
        <v>109</v>
      </c>
      <c r="U88" s="2" t="str">
        <f>VLOOKUP(B88,[1]Sheet2!$D$4:$O$181,6,0)</f>
        <v>水寨镇银张村</v>
      </c>
    </row>
    <row r="89" s="2" customFormat="1" ht="30" customHeight="1" spans="1:21">
      <c r="A89" s="17" t="s">
        <v>27</v>
      </c>
      <c r="B89" s="17" t="s">
        <v>465</v>
      </c>
      <c r="C89" s="17" t="s">
        <v>29</v>
      </c>
      <c r="D89" s="17" t="s">
        <v>30</v>
      </c>
      <c r="E89" s="17" t="s">
        <v>466</v>
      </c>
      <c r="F89" s="17" t="s">
        <v>74</v>
      </c>
      <c r="G89" s="17" t="s">
        <v>467</v>
      </c>
      <c r="H89" s="17" t="s">
        <v>34</v>
      </c>
      <c r="I89" s="17" t="s">
        <v>468</v>
      </c>
      <c r="J89" s="17" t="s">
        <v>95</v>
      </c>
      <c r="K89" s="17" t="s">
        <v>469</v>
      </c>
      <c r="L89" s="26">
        <v>230.101101</v>
      </c>
      <c r="M89" s="35">
        <v>184.08</v>
      </c>
      <c r="N89" s="26">
        <f>L89-M89</f>
        <v>46.021101</v>
      </c>
      <c r="O89" s="17">
        <v>1996</v>
      </c>
      <c r="P89" s="17">
        <v>9595</v>
      </c>
      <c r="Q89" s="38" t="s">
        <v>470</v>
      </c>
      <c r="R89" s="38" t="s">
        <v>471</v>
      </c>
      <c r="S89" s="26"/>
      <c r="T89" s="17" t="s">
        <v>125</v>
      </c>
      <c r="U89" s="2" t="str">
        <f>VLOOKUP(B89,[1]Sheet2!$D$4:$O$181,6,0)</f>
        <v>鸣皋镇杨海山村、孙村、贾村、孟村4个村</v>
      </c>
    </row>
    <row r="90" s="2" customFormat="1" ht="30" customHeight="1" spans="1:21">
      <c r="A90" s="17" t="s">
        <v>27</v>
      </c>
      <c r="B90" s="17" t="s">
        <v>472</v>
      </c>
      <c r="C90" s="17" t="s">
        <v>29</v>
      </c>
      <c r="D90" s="17" t="s">
        <v>473</v>
      </c>
      <c r="E90" s="17" t="s">
        <v>466</v>
      </c>
      <c r="F90" s="17" t="s">
        <v>74</v>
      </c>
      <c r="G90" s="17" t="s">
        <v>93</v>
      </c>
      <c r="H90" s="17" t="s">
        <v>34</v>
      </c>
      <c r="I90" s="17" t="s">
        <v>474</v>
      </c>
      <c r="J90" s="17" t="s">
        <v>95</v>
      </c>
      <c r="K90" s="17" t="s">
        <v>475</v>
      </c>
      <c r="L90" s="17">
        <v>338.97462</v>
      </c>
      <c r="M90" s="17">
        <v>271.17</v>
      </c>
      <c r="N90" s="26">
        <f t="shared" ref="N90:N97" si="3">L90-M90</f>
        <v>67.80462</v>
      </c>
      <c r="O90" s="17">
        <v>24</v>
      </c>
      <c r="P90" s="17">
        <v>100</v>
      </c>
      <c r="Q90" s="17" t="s">
        <v>476</v>
      </c>
      <c r="R90" s="17" t="s">
        <v>477</v>
      </c>
      <c r="S90" s="26"/>
      <c r="T90" s="17" t="s">
        <v>99</v>
      </c>
      <c r="U90" s="2" t="str">
        <f>VLOOKUP(B90,[1]Sheet2!$D$4:$O$181,6,0)</f>
        <v>高山镇高山村</v>
      </c>
    </row>
    <row r="91" s="2" customFormat="1" ht="30" customHeight="1" spans="1:21">
      <c r="A91" s="17" t="s">
        <v>27</v>
      </c>
      <c r="B91" s="17" t="s">
        <v>478</v>
      </c>
      <c r="C91" s="17" t="s">
        <v>29</v>
      </c>
      <c r="D91" s="17" t="s">
        <v>473</v>
      </c>
      <c r="E91" s="17" t="s">
        <v>466</v>
      </c>
      <c r="F91" s="17" t="s">
        <v>74</v>
      </c>
      <c r="G91" s="17" t="s">
        <v>479</v>
      </c>
      <c r="H91" s="17" t="s">
        <v>34</v>
      </c>
      <c r="I91" s="17" t="s">
        <v>434</v>
      </c>
      <c r="J91" s="17" t="s">
        <v>95</v>
      </c>
      <c r="K91" s="17" t="s">
        <v>480</v>
      </c>
      <c r="L91" s="17">
        <v>243.128672</v>
      </c>
      <c r="M91" s="17">
        <v>243.128672</v>
      </c>
      <c r="N91" s="26">
        <f t="shared" si="3"/>
        <v>0</v>
      </c>
      <c r="O91" s="17">
        <v>30</v>
      </c>
      <c r="P91" s="17">
        <v>120</v>
      </c>
      <c r="Q91" s="17" t="s">
        <v>481</v>
      </c>
      <c r="R91" s="17" t="s">
        <v>482</v>
      </c>
      <c r="S91" s="26"/>
      <c r="T91" s="17" t="s">
        <v>383</v>
      </c>
      <c r="U91" s="2" t="str">
        <f>VLOOKUP(B91,[1]Sheet2!$D$4:$O$181,6,0)</f>
        <v>彭婆镇郭洼村</v>
      </c>
    </row>
    <row r="92" s="2" customFormat="1" ht="30" customHeight="1" spans="1:21">
      <c r="A92" s="17" t="s">
        <v>27</v>
      </c>
      <c r="B92" s="17" t="s">
        <v>483</v>
      </c>
      <c r="C92" s="17" t="s">
        <v>29</v>
      </c>
      <c r="D92" s="17" t="s">
        <v>473</v>
      </c>
      <c r="E92" s="17" t="s">
        <v>466</v>
      </c>
      <c r="F92" s="17" t="s">
        <v>74</v>
      </c>
      <c r="G92" s="17" t="s">
        <v>484</v>
      </c>
      <c r="H92" s="17" t="s">
        <v>34</v>
      </c>
      <c r="I92" s="17" t="s">
        <v>468</v>
      </c>
      <c r="J92" s="17" t="s">
        <v>456</v>
      </c>
      <c r="K92" s="17" t="s">
        <v>485</v>
      </c>
      <c r="L92" s="17">
        <v>262.508491</v>
      </c>
      <c r="M92" s="17">
        <v>262.508491</v>
      </c>
      <c r="N92" s="26">
        <f t="shared" si="3"/>
        <v>0</v>
      </c>
      <c r="O92" s="17">
        <v>45</v>
      </c>
      <c r="P92" s="17"/>
      <c r="Q92" s="17" t="s">
        <v>486</v>
      </c>
      <c r="R92" s="17" t="s">
        <v>487</v>
      </c>
      <c r="S92" s="26"/>
      <c r="T92" s="17" t="s">
        <v>103</v>
      </c>
      <c r="U92" s="2" t="str">
        <f>VLOOKUP(B92,[1]Sheet2!$D$4:$O$181,6,0)</f>
        <v>江左镇耿村、魏村、王瑶等村</v>
      </c>
    </row>
    <row r="93" s="2" customFormat="1" ht="30" customHeight="1" spans="1:21">
      <c r="A93" s="17" t="s">
        <v>27</v>
      </c>
      <c r="B93" s="17" t="s">
        <v>488</v>
      </c>
      <c r="C93" s="17" t="s">
        <v>29</v>
      </c>
      <c r="D93" s="17" t="s">
        <v>30</v>
      </c>
      <c r="E93" s="17" t="s">
        <v>31</v>
      </c>
      <c r="F93" s="17" t="s">
        <v>74</v>
      </c>
      <c r="G93" s="17" t="s">
        <v>489</v>
      </c>
      <c r="H93" s="17" t="s">
        <v>34</v>
      </c>
      <c r="I93" s="17" t="s">
        <v>434</v>
      </c>
      <c r="J93" s="17" t="s">
        <v>95</v>
      </c>
      <c r="K93" s="17" t="s">
        <v>490</v>
      </c>
      <c r="L93" s="17">
        <v>58.165583</v>
      </c>
      <c r="M93" s="17">
        <v>58.165583</v>
      </c>
      <c r="N93" s="26">
        <f t="shared" si="3"/>
        <v>0</v>
      </c>
      <c r="O93" s="17">
        <v>50</v>
      </c>
      <c r="P93" s="17">
        <v>215</v>
      </c>
      <c r="Q93" s="17" t="s">
        <v>491</v>
      </c>
      <c r="R93" s="17" t="s">
        <v>492</v>
      </c>
      <c r="S93" s="26"/>
      <c r="T93" s="17" t="s">
        <v>109</v>
      </c>
      <c r="U93" s="2" t="str">
        <f>VLOOKUP(B93,[1]Sheet2!$D$4:$O$181,6,0)</f>
        <v>半坡镇段庄村</v>
      </c>
    </row>
    <row r="94" s="2" customFormat="1" ht="30" customHeight="1" spans="1:20">
      <c r="A94" s="17" t="s">
        <v>27</v>
      </c>
      <c r="B94" s="17" t="s">
        <v>493</v>
      </c>
      <c r="C94" s="17" t="s">
        <v>143</v>
      </c>
      <c r="D94" s="17" t="s">
        <v>193</v>
      </c>
      <c r="E94" s="17" t="s">
        <v>494</v>
      </c>
      <c r="F94" s="17" t="s">
        <v>74</v>
      </c>
      <c r="G94" s="17" t="s">
        <v>495</v>
      </c>
      <c r="H94" s="17" t="s">
        <v>34</v>
      </c>
      <c r="I94" s="17" t="s">
        <v>474</v>
      </c>
      <c r="J94" s="17" t="s">
        <v>456</v>
      </c>
      <c r="K94" s="17" t="s">
        <v>496</v>
      </c>
      <c r="L94" s="17">
        <v>52.944741</v>
      </c>
      <c r="M94" s="17">
        <v>52.944741</v>
      </c>
      <c r="N94" s="26">
        <f t="shared" si="3"/>
        <v>0</v>
      </c>
      <c r="O94" s="17">
        <v>173</v>
      </c>
      <c r="P94" s="17">
        <v>713</v>
      </c>
      <c r="Q94" s="17" t="s">
        <v>497</v>
      </c>
      <c r="R94" s="17" t="s">
        <v>498</v>
      </c>
      <c r="S94" s="26"/>
      <c r="T94" s="17" t="s">
        <v>229</v>
      </c>
    </row>
    <row r="95" s="2" customFormat="1" ht="30" customHeight="1" spans="1:20">
      <c r="A95" s="17" t="s">
        <v>27</v>
      </c>
      <c r="B95" s="17" t="s">
        <v>499</v>
      </c>
      <c r="C95" s="17" t="s">
        <v>29</v>
      </c>
      <c r="D95" s="17" t="s">
        <v>30</v>
      </c>
      <c r="E95" s="17" t="s">
        <v>119</v>
      </c>
      <c r="F95" s="17" t="s">
        <v>32</v>
      </c>
      <c r="G95" s="17" t="s">
        <v>500</v>
      </c>
      <c r="H95" s="17" t="s">
        <v>34</v>
      </c>
      <c r="I95" s="17" t="s">
        <v>474</v>
      </c>
      <c r="J95" s="17" t="s">
        <v>456</v>
      </c>
      <c r="K95" s="17" t="s">
        <v>501</v>
      </c>
      <c r="L95" s="17">
        <v>27.358293</v>
      </c>
      <c r="M95" s="17">
        <v>21.88</v>
      </c>
      <c r="N95" s="26">
        <f t="shared" si="3"/>
        <v>5.478293</v>
      </c>
      <c r="O95" s="17">
        <v>170</v>
      </c>
      <c r="P95" s="17">
        <v>769</v>
      </c>
      <c r="Q95" s="17" t="s">
        <v>502</v>
      </c>
      <c r="R95" s="17" t="s">
        <v>503</v>
      </c>
      <c r="S95" s="26"/>
      <c r="T95" s="17" t="s">
        <v>99</v>
      </c>
    </row>
    <row r="96" s="2" customFormat="1" ht="30" customHeight="1" spans="1:20">
      <c r="A96" s="17" t="s">
        <v>27</v>
      </c>
      <c r="B96" s="32" t="s">
        <v>504</v>
      </c>
      <c r="C96" s="32" t="s">
        <v>29</v>
      </c>
      <c r="D96" s="17" t="s">
        <v>30</v>
      </c>
      <c r="E96" s="17" t="s">
        <v>119</v>
      </c>
      <c r="F96" s="17" t="s">
        <v>74</v>
      </c>
      <c r="G96" s="32" t="s">
        <v>505</v>
      </c>
      <c r="H96" s="17" t="s">
        <v>34</v>
      </c>
      <c r="I96" s="17" t="s">
        <v>474</v>
      </c>
      <c r="J96" s="17" t="s">
        <v>456</v>
      </c>
      <c r="K96" s="32" t="s">
        <v>506</v>
      </c>
      <c r="L96" s="17">
        <v>54.396408</v>
      </c>
      <c r="M96" s="17">
        <v>43.51</v>
      </c>
      <c r="N96" s="26">
        <f t="shared" si="3"/>
        <v>10.886408</v>
      </c>
      <c r="O96" s="17">
        <v>250</v>
      </c>
      <c r="P96" s="17">
        <v>1300</v>
      </c>
      <c r="Q96" s="32" t="s">
        <v>507</v>
      </c>
      <c r="R96" s="17" t="s">
        <v>508</v>
      </c>
      <c r="S96" s="26"/>
      <c r="T96" s="17" t="s">
        <v>99</v>
      </c>
    </row>
    <row r="97" s="2" customFormat="1" ht="30" customHeight="1" spans="1:20">
      <c r="A97" s="17" t="s">
        <v>27</v>
      </c>
      <c r="B97" s="17" t="s">
        <v>509</v>
      </c>
      <c r="C97" s="17" t="s">
        <v>29</v>
      </c>
      <c r="D97" s="17" t="s">
        <v>91</v>
      </c>
      <c r="E97" s="17" t="s">
        <v>137</v>
      </c>
      <c r="F97" s="17" t="s">
        <v>74</v>
      </c>
      <c r="G97" s="17" t="s">
        <v>27</v>
      </c>
      <c r="H97" s="17" t="s">
        <v>34</v>
      </c>
      <c r="I97" s="17" t="s">
        <v>510</v>
      </c>
      <c r="J97" s="17" t="s">
        <v>95</v>
      </c>
      <c r="K97" s="18" t="s">
        <v>511</v>
      </c>
      <c r="L97" s="17">
        <v>2000</v>
      </c>
      <c r="M97" s="17">
        <v>1941.978544</v>
      </c>
      <c r="N97" s="26">
        <f t="shared" si="3"/>
        <v>58.0214559999999</v>
      </c>
      <c r="O97" s="17">
        <v>300</v>
      </c>
      <c r="P97" s="17">
        <v>1500</v>
      </c>
      <c r="Q97" s="17" t="s">
        <v>512</v>
      </c>
      <c r="R97" s="17" t="s">
        <v>513</v>
      </c>
      <c r="S97" s="26"/>
      <c r="T97" s="17" t="s">
        <v>510</v>
      </c>
    </row>
    <row r="98" s="2" customFormat="1" ht="30" customHeight="1" spans="1:21">
      <c r="A98" s="17" t="s">
        <v>27</v>
      </c>
      <c r="B98" s="17" t="s">
        <v>514</v>
      </c>
      <c r="C98" s="17" t="s">
        <v>29</v>
      </c>
      <c r="D98" s="17" t="s">
        <v>30</v>
      </c>
      <c r="E98" s="17" t="s">
        <v>137</v>
      </c>
      <c r="F98" s="17" t="s">
        <v>74</v>
      </c>
      <c r="G98" s="17" t="s">
        <v>160</v>
      </c>
      <c r="H98" s="17" t="s">
        <v>34</v>
      </c>
      <c r="I98" s="17" t="s">
        <v>515</v>
      </c>
      <c r="J98" s="17" t="s">
        <v>456</v>
      </c>
      <c r="K98" s="17" t="s">
        <v>516</v>
      </c>
      <c r="L98" s="17">
        <v>300</v>
      </c>
      <c r="M98" s="17">
        <v>300</v>
      </c>
      <c r="N98" s="26">
        <f>L98-M98</f>
        <v>0</v>
      </c>
      <c r="O98" s="17">
        <v>50</v>
      </c>
      <c r="P98" s="17">
        <v>100</v>
      </c>
      <c r="Q98" s="17" t="s">
        <v>517</v>
      </c>
      <c r="R98" s="17" t="s">
        <v>518</v>
      </c>
      <c r="S98" s="17"/>
      <c r="T98" s="17" t="s">
        <v>515</v>
      </c>
      <c r="U98" s="2" t="str">
        <f>VLOOKUP(B98,[1]Sheet2!$D$4:$O$181,6,0)</f>
        <v>亓岭村</v>
      </c>
    </row>
    <row r="99" s="2" customFormat="1" ht="30" customHeight="1" spans="1:21">
      <c r="A99" s="17" t="s">
        <v>27</v>
      </c>
      <c r="B99" s="17" t="s">
        <v>519</v>
      </c>
      <c r="C99" s="17" t="s">
        <v>143</v>
      </c>
      <c r="D99" s="17" t="s">
        <v>144</v>
      </c>
      <c r="E99" s="17" t="s">
        <v>145</v>
      </c>
      <c r="F99" s="17" t="s">
        <v>74</v>
      </c>
      <c r="G99" s="17" t="s">
        <v>520</v>
      </c>
      <c r="H99" s="17" t="s">
        <v>34</v>
      </c>
      <c r="I99" s="17" t="s">
        <v>94</v>
      </c>
      <c r="J99" s="17" t="s">
        <v>456</v>
      </c>
      <c r="K99" s="17" t="s">
        <v>521</v>
      </c>
      <c r="L99" s="17">
        <v>50.219904</v>
      </c>
      <c r="M99" s="34">
        <v>50.219904</v>
      </c>
      <c r="N99" s="26">
        <f>L99-M99</f>
        <v>0</v>
      </c>
      <c r="O99" s="17"/>
      <c r="P99" s="17"/>
      <c r="Q99" s="17" t="s">
        <v>522</v>
      </c>
      <c r="R99" s="17" t="s">
        <v>523</v>
      </c>
      <c r="S99" s="26"/>
      <c r="T99" s="17" t="s">
        <v>389</v>
      </c>
      <c r="U99" s="2" t="str">
        <f>VLOOKUP(B99,[1]Sheet2!$D$4:$O$181,6,0)</f>
        <v>陈村</v>
      </c>
    </row>
    <row r="100" s="2" customFormat="1" ht="30" customHeight="1" spans="1:21">
      <c r="A100" s="17" t="s">
        <v>27</v>
      </c>
      <c r="B100" s="17" t="s">
        <v>524</v>
      </c>
      <c r="C100" s="17" t="s">
        <v>29</v>
      </c>
      <c r="D100" s="17" t="s">
        <v>30</v>
      </c>
      <c r="E100" s="17" t="s">
        <v>525</v>
      </c>
      <c r="F100" s="17" t="s">
        <v>74</v>
      </c>
      <c r="G100" s="17" t="s">
        <v>526</v>
      </c>
      <c r="H100" s="17" t="s">
        <v>34</v>
      </c>
      <c r="I100" s="17" t="s">
        <v>94</v>
      </c>
      <c r="J100" s="17" t="s">
        <v>456</v>
      </c>
      <c r="K100" s="17" t="s">
        <v>527</v>
      </c>
      <c r="L100" s="17">
        <v>67.828798</v>
      </c>
      <c r="M100" s="17">
        <v>67.828798</v>
      </c>
      <c r="N100" s="26">
        <f t="shared" ref="N100:N131" si="4">L100-M100</f>
        <v>0</v>
      </c>
      <c r="O100" s="17"/>
      <c r="P100" s="17"/>
      <c r="Q100" s="17" t="s">
        <v>528</v>
      </c>
      <c r="R100" s="17" t="s">
        <v>529</v>
      </c>
      <c r="S100" s="26"/>
      <c r="T100" s="17" t="s">
        <v>389</v>
      </c>
      <c r="U100" s="2" t="str">
        <f>VLOOKUP(B100,[1]Sheet2!$D$4:$O$181,6,0)</f>
        <v>炉坪村</v>
      </c>
    </row>
    <row r="101" s="2" customFormat="1" ht="30" customHeight="1" spans="1:21">
      <c r="A101" s="17" t="s">
        <v>27</v>
      </c>
      <c r="B101" s="17" t="s">
        <v>530</v>
      </c>
      <c r="C101" s="17" t="s">
        <v>29</v>
      </c>
      <c r="D101" s="17" t="s">
        <v>30</v>
      </c>
      <c r="E101" s="17" t="s">
        <v>31</v>
      </c>
      <c r="F101" s="17" t="s">
        <v>74</v>
      </c>
      <c r="G101" s="17" t="s">
        <v>531</v>
      </c>
      <c r="H101" s="17" t="s">
        <v>34</v>
      </c>
      <c r="I101" s="17" t="s">
        <v>468</v>
      </c>
      <c r="J101" s="17" t="s">
        <v>456</v>
      </c>
      <c r="K101" s="17" t="s">
        <v>532</v>
      </c>
      <c r="L101" s="17">
        <v>162.490085</v>
      </c>
      <c r="M101" s="17">
        <v>129.992068</v>
      </c>
      <c r="N101" s="26">
        <f t="shared" si="4"/>
        <v>32.498017</v>
      </c>
      <c r="O101" s="17">
        <v>746</v>
      </c>
      <c r="P101" s="17">
        <v>2834</v>
      </c>
      <c r="Q101" s="17" t="s">
        <v>533</v>
      </c>
      <c r="R101" s="17" t="s">
        <v>534</v>
      </c>
      <c r="S101" s="26"/>
      <c r="T101" s="17" t="s">
        <v>535</v>
      </c>
      <c r="U101" s="2" t="e">
        <f>VLOOKUP(B101,[1]Sheet2!$D$4:$O$181,6,0)</f>
        <v>#N/A</v>
      </c>
    </row>
    <row r="102" s="2" customFormat="1" ht="30" customHeight="1" spans="1:21">
      <c r="A102" s="17" t="s">
        <v>27</v>
      </c>
      <c r="B102" s="17" t="s">
        <v>536</v>
      </c>
      <c r="C102" s="17" t="s">
        <v>29</v>
      </c>
      <c r="D102" s="17" t="s">
        <v>30</v>
      </c>
      <c r="E102" s="17" t="s">
        <v>31</v>
      </c>
      <c r="F102" s="17" t="s">
        <v>74</v>
      </c>
      <c r="G102" s="17" t="s">
        <v>531</v>
      </c>
      <c r="H102" s="26" t="s">
        <v>34</v>
      </c>
      <c r="I102" s="17" t="s">
        <v>468</v>
      </c>
      <c r="J102" s="17" t="s">
        <v>456</v>
      </c>
      <c r="K102" s="17" t="s">
        <v>537</v>
      </c>
      <c r="L102" s="18">
        <v>91.659601</v>
      </c>
      <c r="M102" s="17">
        <v>91.659601</v>
      </c>
      <c r="N102" s="26">
        <f t="shared" si="4"/>
        <v>0</v>
      </c>
      <c r="O102" s="17">
        <v>746</v>
      </c>
      <c r="P102" s="17">
        <v>2834</v>
      </c>
      <c r="Q102" s="17" t="s">
        <v>538</v>
      </c>
      <c r="R102" s="17" t="s">
        <v>539</v>
      </c>
      <c r="S102" s="26"/>
      <c r="T102" s="17" t="s">
        <v>373</v>
      </c>
      <c r="U102" s="2" t="str">
        <f>VLOOKUP(B102,[1]Sheet2!$D$4:$O$181,6,0)</f>
        <v>周沟村</v>
      </c>
    </row>
    <row r="103" s="2" customFormat="1" ht="30" customHeight="1" spans="1:21">
      <c r="A103" s="17" t="s">
        <v>27</v>
      </c>
      <c r="B103" s="17" t="s">
        <v>540</v>
      </c>
      <c r="C103" s="17" t="s">
        <v>29</v>
      </c>
      <c r="D103" s="17" t="s">
        <v>91</v>
      </c>
      <c r="E103" s="17" t="s">
        <v>541</v>
      </c>
      <c r="F103" s="17" t="s">
        <v>74</v>
      </c>
      <c r="G103" s="17" t="s">
        <v>531</v>
      </c>
      <c r="H103" s="17" t="s">
        <v>34</v>
      </c>
      <c r="I103" s="17" t="s">
        <v>542</v>
      </c>
      <c r="J103" s="17" t="s">
        <v>543</v>
      </c>
      <c r="K103" s="18" t="s">
        <v>544</v>
      </c>
      <c r="L103" s="36">
        <v>30.464981</v>
      </c>
      <c r="M103" s="17">
        <v>18.228</v>
      </c>
      <c r="N103" s="26">
        <f t="shared" si="4"/>
        <v>12.236981</v>
      </c>
      <c r="O103" s="17">
        <v>746</v>
      </c>
      <c r="P103" s="17">
        <v>2834</v>
      </c>
      <c r="Q103" s="31" t="s">
        <v>545</v>
      </c>
      <c r="R103" s="31" t="s">
        <v>546</v>
      </c>
      <c r="S103" s="26"/>
      <c r="T103" s="17" t="s">
        <v>547</v>
      </c>
      <c r="U103" s="2" t="e">
        <f>VLOOKUP(B103,[1]Sheet2!$D$4:$O$181,6,0)</f>
        <v>#N/A</v>
      </c>
    </row>
    <row r="104" s="2" customFormat="1" ht="30" customHeight="1" spans="1:21">
      <c r="A104" s="17" t="s">
        <v>27</v>
      </c>
      <c r="B104" s="17" t="s">
        <v>548</v>
      </c>
      <c r="C104" s="17" t="s">
        <v>143</v>
      </c>
      <c r="D104" s="17" t="s">
        <v>144</v>
      </c>
      <c r="E104" s="17" t="s">
        <v>363</v>
      </c>
      <c r="F104" s="17" t="s">
        <v>74</v>
      </c>
      <c r="G104" s="17" t="s">
        <v>256</v>
      </c>
      <c r="H104" s="17" t="s">
        <v>34</v>
      </c>
      <c r="I104" s="17" t="s">
        <v>364</v>
      </c>
      <c r="J104" s="17" t="s">
        <v>549</v>
      </c>
      <c r="K104" s="17" t="s">
        <v>550</v>
      </c>
      <c r="L104" s="17">
        <v>42.9133</v>
      </c>
      <c r="M104" s="17">
        <v>42.9133</v>
      </c>
      <c r="N104" s="26">
        <f t="shared" si="4"/>
        <v>0</v>
      </c>
      <c r="O104" s="26">
        <v>386</v>
      </c>
      <c r="P104" s="17">
        <v>1717</v>
      </c>
      <c r="Q104" s="17" t="s">
        <v>551</v>
      </c>
      <c r="R104" s="17" t="s">
        <v>552</v>
      </c>
      <c r="S104" s="26"/>
      <c r="T104" s="17" t="s">
        <v>103</v>
      </c>
      <c r="U104" s="2" t="str">
        <f>VLOOKUP(B104,[1]Sheet2!$D$4:$O$181,6,0)</f>
        <v>老虎洼村</v>
      </c>
    </row>
    <row r="105" s="2" customFormat="1" ht="30" customHeight="1" spans="1:21">
      <c r="A105" s="17" t="s">
        <v>27</v>
      </c>
      <c r="B105" s="17" t="s">
        <v>553</v>
      </c>
      <c r="C105" s="17" t="s">
        <v>143</v>
      </c>
      <c r="D105" s="17" t="s">
        <v>144</v>
      </c>
      <c r="E105" s="17" t="s">
        <v>363</v>
      </c>
      <c r="F105" s="17" t="s">
        <v>74</v>
      </c>
      <c r="G105" s="26" t="s">
        <v>554</v>
      </c>
      <c r="H105" s="17" t="s">
        <v>34</v>
      </c>
      <c r="I105" s="17" t="s">
        <v>364</v>
      </c>
      <c r="J105" s="17" t="s">
        <v>549</v>
      </c>
      <c r="K105" s="17" t="s">
        <v>555</v>
      </c>
      <c r="L105" s="17">
        <v>24.620023</v>
      </c>
      <c r="M105" s="17">
        <v>24.620023</v>
      </c>
      <c r="N105" s="26">
        <f t="shared" si="4"/>
        <v>0</v>
      </c>
      <c r="O105" s="26">
        <v>456</v>
      </c>
      <c r="P105" s="17">
        <v>1957</v>
      </c>
      <c r="Q105" s="17" t="s">
        <v>556</v>
      </c>
      <c r="R105" s="17" t="s">
        <v>557</v>
      </c>
      <c r="S105" s="26"/>
      <c r="T105" s="17" t="s">
        <v>103</v>
      </c>
      <c r="U105" s="2" t="str">
        <f>VLOOKUP(B105,[1]Sheet2!$D$4:$O$181,6,0)</f>
        <v>梁刘村</v>
      </c>
    </row>
    <row r="106" s="2" customFormat="1" ht="30" customHeight="1" spans="1:21">
      <c r="A106" s="17" t="s">
        <v>27</v>
      </c>
      <c r="B106" s="17" t="s">
        <v>558</v>
      </c>
      <c r="C106" s="17" t="s">
        <v>143</v>
      </c>
      <c r="D106" s="17" t="s">
        <v>144</v>
      </c>
      <c r="E106" s="17" t="s">
        <v>363</v>
      </c>
      <c r="F106" s="17" t="s">
        <v>74</v>
      </c>
      <c r="G106" s="26" t="s">
        <v>559</v>
      </c>
      <c r="H106" s="17" t="s">
        <v>34</v>
      </c>
      <c r="I106" s="17" t="s">
        <v>364</v>
      </c>
      <c r="J106" s="17" t="s">
        <v>549</v>
      </c>
      <c r="K106" s="17" t="s">
        <v>560</v>
      </c>
      <c r="L106" s="17">
        <v>12.694499</v>
      </c>
      <c r="M106" s="17">
        <v>12.694499</v>
      </c>
      <c r="N106" s="26">
        <f t="shared" si="4"/>
        <v>0</v>
      </c>
      <c r="O106" s="26">
        <v>125</v>
      </c>
      <c r="P106" s="17">
        <v>500</v>
      </c>
      <c r="Q106" s="17" t="s">
        <v>561</v>
      </c>
      <c r="R106" s="17" t="s">
        <v>562</v>
      </c>
      <c r="S106" s="26"/>
      <c r="T106" s="17" t="s">
        <v>383</v>
      </c>
      <c r="U106" s="2" t="e">
        <f>VLOOKUP(B106,[1]Sheet2!$D$4:$O$181,6,0)</f>
        <v>#N/A</v>
      </c>
    </row>
    <row r="107" s="2" customFormat="1" ht="30" customHeight="1" spans="1:21">
      <c r="A107" s="17" t="s">
        <v>27</v>
      </c>
      <c r="B107" s="17" t="s">
        <v>563</v>
      </c>
      <c r="C107" s="17" t="s">
        <v>143</v>
      </c>
      <c r="D107" s="17" t="s">
        <v>144</v>
      </c>
      <c r="E107" s="17" t="s">
        <v>363</v>
      </c>
      <c r="F107" s="17" t="s">
        <v>74</v>
      </c>
      <c r="G107" s="17" t="s">
        <v>564</v>
      </c>
      <c r="H107" s="17" t="s">
        <v>34</v>
      </c>
      <c r="I107" s="17" t="s">
        <v>364</v>
      </c>
      <c r="J107" s="17" t="s">
        <v>549</v>
      </c>
      <c r="K107" s="17" t="s">
        <v>565</v>
      </c>
      <c r="L107" s="17">
        <v>13.837769</v>
      </c>
      <c r="M107" s="17">
        <v>13.837769</v>
      </c>
      <c r="N107" s="26">
        <f t="shared" si="4"/>
        <v>0</v>
      </c>
      <c r="O107" s="17">
        <v>100</v>
      </c>
      <c r="P107" s="17">
        <v>450</v>
      </c>
      <c r="Q107" s="17" t="s">
        <v>566</v>
      </c>
      <c r="R107" s="17" t="s">
        <v>567</v>
      </c>
      <c r="S107" s="26"/>
      <c r="T107" s="17" t="s">
        <v>103</v>
      </c>
      <c r="U107" s="2" t="e">
        <f>VLOOKUP(B107,[1]Sheet2!$D$4:$O$181,6,0)</f>
        <v>#N/A</v>
      </c>
    </row>
    <row r="108" s="3" customFormat="1" ht="30" customHeight="1" spans="1:21">
      <c r="A108" s="17" t="s">
        <v>27</v>
      </c>
      <c r="B108" s="17" t="s">
        <v>568</v>
      </c>
      <c r="C108" s="17" t="s">
        <v>569</v>
      </c>
      <c r="D108" s="17" t="s">
        <v>91</v>
      </c>
      <c r="E108" s="17" t="s">
        <v>92</v>
      </c>
      <c r="F108" s="17" t="s">
        <v>74</v>
      </c>
      <c r="G108" s="17" t="s">
        <v>570</v>
      </c>
      <c r="H108" s="17" t="s">
        <v>34</v>
      </c>
      <c r="I108" s="17" t="s">
        <v>474</v>
      </c>
      <c r="J108" s="17" t="s">
        <v>456</v>
      </c>
      <c r="K108" s="17" t="s">
        <v>571</v>
      </c>
      <c r="L108" s="26">
        <v>76.204741</v>
      </c>
      <c r="M108" s="26">
        <v>60.96</v>
      </c>
      <c r="N108" s="26">
        <f t="shared" si="4"/>
        <v>15.244741</v>
      </c>
      <c r="O108" s="17">
        <v>18</v>
      </c>
      <c r="P108" s="17">
        <v>61</v>
      </c>
      <c r="Q108" s="17" t="s">
        <v>572</v>
      </c>
      <c r="R108" s="17" t="s">
        <v>573</v>
      </c>
      <c r="S108" s="17"/>
      <c r="T108" s="17" t="s">
        <v>125</v>
      </c>
      <c r="U108" s="2" t="str">
        <f>VLOOKUP(B108,[1]Sheet2!$D$4:$O$181,6,0)</f>
        <v>刘沟村</v>
      </c>
    </row>
    <row r="109" s="3" customFormat="1" ht="30" customHeight="1" spans="1:21">
      <c r="A109" s="17" t="s">
        <v>27</v>
      </c>
      <c r="B109" s="17" t="s">
        <v>574</v>
      </c>
      <c r="C109" s="17" t="s">
        <v>569</v>
      </c>
      <c r="D109" s="17" t="s">
        <v>473</v>
      </c>
      <c r="E109" s="17" t="s">
        <v>466</v>
      </c>
      <c r="F109" s="17" t="s">
        <v>74</v>
      </c>
      <c r="G109" s="17" t="s">
        <v>575</v>
      </c>
      <c r="H109" s="17" t="s">
        <v>34</v>
      </c>
      <c r="I109" s="17" t="s">
        <v>474</v>
      </c>
      <c r="J109" s="17" t="s">
        <v>456</v>
      </c>
      <c r="K109" s="17" t="s">
        <v>576</v>
      </c>
      <c r="L109" s="17">
        <v>57.323698</v>
      </c>
      <c r="M109" s="17">
        <v>57.323698</v>
      </c>
      <c r="N109" s="26">
        <f t="shared" si="4"/>
        <v>0</v>
      </c>
      <c r="O109" s="17"/>
      <c r="P109" s="17">
        <v>221</v>
      </c>
      <c r="Q109" s="17" t="s">
        <v>577</v>
      </c>
      <c r="R109" s="17" t="s">
        <v>578</v>
      </c>
      <c r="S109" s="17"/>
      <c r="T109" s="17" t="s">
        <v>103</v>
      </c>
      <c r="U109" s="2" t="str">
        <f>VLOOKUP(B109,[1]Sheet2!$D$4:$O$181,6,0)</f>
        <v>卢村</v>
      </c>
    </row>
    <row r="110" s="4" customFormat="1" ht="30" customHeight="1" spans="1:21">
      <c r="A110" s="17" t="s">
        <v>27</v>
      </c>
      <c r="B110" s="17" t="s">
        <v>579</v>
      </c>
      <c r="C110" s="17" t="s">
        <v>569</v>
      </c>
      <c r="D110" s="17" t="s">
        <v>401</v>
      </c>
      <c r="E110" s="17" t="s">
        <v>580</v>
      </c>
      <c r="F110" s="17" t="s">
        <v>74</v>
      </c>
      <c r="G110" s="17" t="s">
        <v>105</v>
      </c>
      <c r="H110" s="17" t="s">
        <v>34</v>
      </c>
      <c r="I110" s="17" t="s">
        <v>474</v>
      </c>
      <c r="J110" s="17" t="s">
        <v>456</v>
      </c>
      <c r="K110" s="17" t="s">
        <v>581</v>
      </c>
      <c r="L110" s="26">
        <v>9.790225</v>
      </c>
      <c r="M110" s="26">
        <v>7.83</v>
      </c>
      <c r="N110" s="26">
        <f t="shared" si="4"/>
        <v>1.960225</v>
      </c>
      <c r="O110" s="17">
        <v>330</v>
      </c>
      <c r="P110" s="17">
        <v>1500</v>
      </c>
      <c r="Q110" s="17" t="s">
        <v>502</v>
      </c>
      <c r="R110" s="17" t="s">
        <v>503</v>
      </c>
      <c r="S110" s="17"/>
      <c r="T110" s="17" t="s">
        <v>125</v>
      </c>
      <c r="U110" s="2" t="str">
        <f>VLOOKUP(B110,[1]Sheet2!$D$4:$O$181,6,0)</f>
        <v>章屯村</v>
      </c>
    </row>
    <row r="111" s="4" customFormat="1" ht="30" customHeight="1" spans="1:21">
      <c r="A111" s="17" t="s">
        <v>27</v>
      </c>
      <c r="B111" s="17" t="s">
        <v>582</v>
      </c>
      <c r="C111" s="17" t="s">
        <v>569</v>
      </c>
      <c r="D111" s="17" t="s">
        <v>30</v>
      </c>
      <c r="E111" s="17" t="s">
        <v>31</v>
      </c>
      <c r="F111" s="17" t="s">
        <v>74</v>
      </c>
      <c r="G111" s="17" t="s">
        <v>583</v>
      </c>
      <c r="H111" s="17" t="s">
        <v>34</v>
      </c>
      <c r="I111" s="17" t="s">
        <v>474</v>
      </c>
      <c r="J111" s="17" t="s">
        <v>456</v>
      </c>
      <c r="K111" s="17" t="s">
        <v>584</v>
      </c>
      <c r="L111" s="17">
        <v>49.73904</v>
      </c>
      <c r="M111" s="17">
        <v>24.7511</v>
      </c>
      <c r="N111" s="26">
        <f t="shared" si="4"/>
        <v>24.98794</v>
      </c>
      <c r="O111" s="17">
        <v>601</v>
      </c>
      <c r="P111" s="17">
        <v>2881</v>
      </c>
      <c r="Q111" s="17" t="s">
        <v>585</v>
      </c>
      <c r="R111" s="17" t="s">
        <v>586</v>
      </c>
      <c r="S111" s="17"/>
      <c r="T111" s="17" t="s">
        <v>103</v>
      </c>
      <c r="U111" s="2" t="str">
        <f>VLOOKUP(B111,[1]Sheet2!$D$4:$O$181,6,0)</f>
        <v>孙村</v>
      </c>
    </row>
    <row r="112" s="4" customFormat="1" ht="30" customHeight="1" spans="1:21">
      <c r="A112" s="17" t="s">
        <v>27</v>
      </c>
      <c r="B112" s="17" t="s">
        <v>587</v>
      </c>
      <c r="C112" s="17" t="s">
        <v>569</v>
      </c>
      <c r="D112" s="17" t="s">
        <v>30</v>
      </c>
      <c r="E112" s="17" t="s">
        <v>119</v>
      </c>
      <c r="F112" s="17" t="s">
        <v>120</v>
      </c>
      <c r="G112" s="17" t="s">
        <v>588</v>
      </c>
      <c r="H112" s="17" t="s">
        <v>34</v>
      </c>
      <c r="I112" s="17" t="s">
        <v>468</v>
      </c>
      <c r="J112" s="17" t="s">
        <v>456</v>
      </c>
      <c r="K112" s="17" t="s">
        <v>589</v>
      </c>
      <c r="L112" s="17">
        <v>237.867769</v>
      </c>
      <c r="M112" s="17">
        <v>190.29</v>
      </c>
      <c r="N112" s="26">
        <f t="shared" si="4"/>
        <v>47.577769</v>
      </c>
      <c r="O112" s="17">
        <v>2500</v>
      </c>
      <c r="P112" s="17">
        <v>15000</v>
      </c>
      <c r="Q112" s="17" t="s">
        <v>590</v>
      </c>
      <c r="R112" s="17" t="s">
        <v>591</v>
      </c>
      <c r="S112" s="17"/>
      <c r="T112" s="17" t="s">
        <v>99</v>
      </c>
      <c r="U112" s="2" t="str">
        <f>VLOOKUP(B112,[1]Sheet2!$D$4:$O$181,6,0)</f>
        <v>马回村、上元村</v>
      </c>
    </row>
    <row r="113" s="4" customFormat="1" ht="30" customHeight="1" spans="1:21">
      <c r="A113" s="17" t="s">
        <v>27</v>
      </c>
      <c r="B113" s="17" t="s">
        <v>592</v>
      </c>
      <c r="C113" s="17" t="s">
        <v>569</v>
      </c>
      <c r="D113" s="17" t="s">
        <v>30</v>
      </c>
      <c r="E113" s="17" t="s">
        <v>31</v>
      </c>
      <c r="F113" s="17" t="s">
        <v>74</v>
      </c>
      <c r="G113" s="17" t="s">
        <v>593</v>
      </c>
      <c r="H113" s="17" t="s">
        <v>34</v>
      </c>
      <c r="I113" s="17" t="s">
        <v>468</v>
      </c>
      <c r="J113" s="17" t="s">
        <v>456</v>
      </c>
      <c r="K113" s="17" t="s">
        <v>594</v>
      </c>
      <c r="L113" s="17">
        <v>153.82692</v>
      </c>
      <c r="M113" s="17">
        <v>123.06</v>
      </c>
      <c r="N113" s="26">
        <f t="shared" si="4"/>
        <v>30.76692</v>
      </c>
      <c r="O113" s="17">
        <v>178</v>
      </c>
      <c r="P113" s="17">
        <v>708</v>
      </c>
      <c r="Q113" s="17" t="s">
        <v>595</v>
      </c>
      <c r="R113" s="17" t="s">
        <v>596</v>
      </c>
      <c r="S113" s="17"/>
      <c r="T113" s="17" t="s">
        <v>99</v>
      </c>
      <c r="U113" s="2" t="str">
        <f>VLOOKUP(B113,[1]Sheet2!$D$4:$O$181,6,0)</f>
        <v>周岭社区</v>
      </c>
    </row>
    <row r="114" s="4" customFormat="1" ht="30" customHeight="1" spans="1:21">
      <c r="A114" s="17" t="s">
        <v>27</v>
      </c>
      <c r="B114" s="17" t="s">
        <v>597</v>
      </c>
      <c r="C114" s="17" t="s">
        <v>569</v>
      </c>
      <c r="D114" s="17" t="s">
        <v>30</v>
      </c>
      <c r="E114" s="17" t="s">
        <v>31</v>
      </c>
      <c r="F114" s="17" t="s">
        <v>74</v>
      </c>
      <c r="G114" s="17" t="s">
        <v>598</v>
      </c>
      <c r="H114" s="17" t="s">
        <v>34</v>
      </c>
      <c r="I114" s="17" t="s">
        <v>468</v>
      </c>
      <c r="J114" s="17" t="s">
        <v>456</v>
      </c>
      <c r="K114" s="17" t="s">
        <v>599</v>
      </c>
      <c r="L114" s="17">
        <v>281.005501</v>
      </c>
      <c r="M114" s="17">
        <v>224.8</v>
      </c>
      <c r="N114" s="26">
        <f t="shared" si="4"/>
        <v>56.205501</v>
      </c>
      <c r="O114" s="17"/>
      <c r="P114" s="17">
        <v>8700</v>
      </c>
      <c r="Q114" s="17" t="s">
        <v>600</v>
      </c>
      <c r="R114" s="17" t="s">
        <v>601</v>
      </c>
      <c r="S114" s="17"/>
      <c r="T114" s="17" t="s">
        <v>200</v>
      </c>
      <c r="U114" s="2" t="str">
        <f>VLOOKUP(B114,[1]Sheet2!$D$4:$O$181,6,0)</f>
        <v>沙园村、黄兑村、赵村</v>
      </c>
    </row>
    <row r="115" s="4" customFormat="1" ht="30" customHeight="1" spans="1:21">
      <c r="A115" s="17" t="s">
        <v>27</v>
      </c>
      <c r="B115" s="17" t="s">
        <v>602</v>
      </c>
      <c r="C115" s="17" t="s">
        <v>569</v>
      </c>
      <c r="D115" s="17" t="s">
        <v>30</v>
      </c>
      <c r="E115" s="17" t="s">
        <v>31</v>
      </c>
      <c r="F115" s="17" t="s">
        <v>74</v>
      </c>
      <c r="G115" s="17" t="s">
        <v>531</v>
      </c>
      <c r="H115" s="17" t="s">
        <v>34</v>
      </c>
      <c r="I115" s="17" t="s">
        <v>468</v>
      </c>
      <c r="J115" s="17" t="s">
        <v>456</v>
      </c>
      <c r="K115" s="17" t="s">
        <v>603</v>
      </c>
      <c r="L115" s="26">
        <v>78.115568</v>
      </c>
      <c r="M115" s="26">
        <v>78.115568</v>
      </c>
      <c r="N115" s="26">
        <f t="shared" si="4"/>
        <v>0</v>
      </c>
      <c r="O115" s="17">
        <v>746</v>
      </c>
      <c r="P115" s="17">
        <v>2834</v>
      </c>
      <c r="Q115" s="17" t="s">
        <v>533</v>
      </c>
      <c r="R115" s="17" t="s">
        <v>534</v>
      </c>
      <c r="S115" s="17"/>
      <c r="T115" s="17" t="s">
        <v>373</v>
      </c>
      <c r="U115" s="2" t="str">
        <f>VLOOKUP(B115,[1]Sheet2!$D$4:$O$181,6,0)</f>
        <v>周沟村</v>
      </c>
    </row>
    <row r="116" s="4" customFormat="1" ht="30" customHeight="1" spans="1:21">
      <c r="A116" s="17" t="s">
        <v>27</v>
      </c>
      <c r="B116" s="17" t="s">
        <v>604</v>
      </c>
      <c r="C116" s="17" t="s">
        <v>569</v>
      </c>
      <c r="D116" s="17" t="s">
        <v>30</v>
      </c>
      <c r="E116" s="17" t="s">
        <v>31</v>
      </c>
      <c r="F116" s="17" t="s">
        <v>74</v>
      </c>
      <c r="G116" s="17" t="s">
        <v>605</v>
      </c>
      <c r="H116" s="17" t="s">
        <v>34</v>
      </c>
      <c r="I116" s="17" t="s">
        <v>468</v>
      </c>
      <c r="J116" s="17" t="s">
        <v>456</v>
      </c>
      <c r="K116" s="17" t="s">
        <v>606</v>
      </c>
      <c r="L116" s="17">
        <v>96.865549</v>
      </c>
      <c r="M116" s="17">
        <v>77.49</v>
      </c>
      <c r="N116" s="26">
        <f t="shared" si="4"/>
        <v>19.375549</v>
      </c>
      <c r="O116" s="17">
        <v>700</v>
      </c>
      <c r="P116" s="17">
        <v>3000</v>
      </c>
      <c r="Q116" s="17" t="s">
        <v>607</v>
      </c>
      <c r="R116" s="17" t="s">
        <v>608</v>
      </c>
      <c r="S116" s="17"/>
      <c r="T116" s="17" t="s">
        <v>99</v>
      </c>
      <c r="U116" s="2" t="str">
        <f>VLOOKUP(B116,[1]Sheet2!$D$4:$O$181,6,0)</f>
        <v>吕店村</v>
      </c>
    </row>
    <row r="117" s="2" customFormat="1" ht="30" customHeight="1" spans="1:21">
      <c r="A117" s="17" t="s">
        <v>27</v>
      </c>
      <c r="B117" s="17" t="s">
        <v>609</v>
      </c>
      <c r="C117" s="17" t="s">
        <v>610</v>
      </c>
      <c r="D117" s="17" t="s">
        <v>610</v>
      </c>
      <c r="E117" s="17" t="s">
        <v>610</v>
      </c>
      <c r="F117" s="26" t="s">
        <v>74</v>
      </c>
      <c r="G117" s="26" t="s">
        <v>288</v>
      </c>
      <c r="H117" s="17" t="s">
        <v>34</v>
      </c>
      <c r="I117" s="17" t="s">
        <v>611</v>
      </c>
      <c r="J117" s="17" t="s">
        <v>612</v>
      </c>
      <c r="K117" s="17" t="s">
        <v>613</v>
      </c>
      <c r="L117" s="17">
        <v>8.5</v>
      </c>
      <c r="M117" s="17">
        <v>8.5</v>
      </c>
      <c r="N117" s="26">
        <f t="shared" si="4"/>
        <v>0</v>
      </c>
      <c r="O117" s="17"/>
      <c r="P117" s="17"/>
      <c r="Q117" s="17" t="s">
        <v>614</v>
      </c>
      <c r="R117" s="17" t="s">
        <v>614</v>
      </c>
      <c r="S117" s="26"/>
      <c r="T117" s="17" t="s">
        <v>611</v>
      </c>
      <c r="U117" s="2" t="e">
        <f>VLOOKUP(B117,[1]Sheet2!$D$4:$O$181,6,0)</f>
        <v>#N/A</v>
      </c>
    </row>
    <row r="118" s="2" customFormat="1" ht="30" customHeight="1" spans="1:21">
      <c r="A118" s="17" t="s">
        <v>27</v>
      </c>
      <c r="B118" s="17" t="s">
        <v>615</v>
      </c>
      <c r="C118" s="17" t="s">
        <v>610</v>
      </c>
      <c r="D118" s="17" t="s">
        <v>610</v>
      </c>
      <c r="E118" s="17" t="s">
        <v>610</v>
      </c>
      <c r="F118" s="26" t="s">
        <v>74</v>
      </c>
      <c r="G118" s="26" t="s">
        <v>295</v>
      </c>
      <c r="H118" s="17" t="s">
        <v>34</v>
      </c>
      <c r="I118" s="17" t="s">
        <v>611</v>
      </c>
      <c r="J118" s="17" t="s">
        <v>612</v>
      </c>
      <c r="K118" s="17" t="s">
        <v>613</v>
      </c>
      <c r="L118" s="17">
        <v>11</v>
      </c>
      <c r="M118" s="17">
        <v>11</v>
      </c>
      <c r="N118" s="26">
        <f t="shared" si="4"/>
        <v>0</v>
      </c>
      <c r="O118" s="17"/>
      <c r="P118" s="17"/>
      <c r="Q118" s="17" t="s">
        <v>614</v>
      </c>
      <c r="R118" s="17" t="s">
        <v>614</v>
      </c>
      <c r="S118" s="26"/>
      <c r="T118" s="17" t="s">
        <v>611</v>
      </c>
      <c r="U118" s="2" t="e">
        <f>VLOOKUP(B118,[1]Sheet2!$D$4:$O$181,6,0)</f>
        <v>#N/A</v>
      </c>
    </row>
    <row r="119" s="2" customFormat="1" ht="30" customHeight="1" spans="1:21">
      <c r="A119" s="17" t="s">
        <v>27</v>
      </c>
      <c r="B119" s="17" t="s">
        <v>616</v>
      </c>
      <c r="C119" s="17" t="s">
        <v>610</v>
      </c>
      <c r="D119" s="17" t="s">
        <v>610</v>
      </c>
      <c r="E119" s="17" t="s">
        <v>610</v>
      </c>
      <c r="F119" s="26" t="s">
        <v>74</v>
      </c>
      <c r="G119" s="26" t="s">
        <v>300</v>
      </c>
      <c r="H119" s="17" t="s">
        <v>34</v>
      </c>
      <c r="I119" s="17" t="s">
        <v>611</v>
      </c>
      <c r="J119" s="17" t="s">
        <v>612</v>
      </c>
      <c r="K119" s="17" t="s">
        <v>613</v>
      </c>
      <c r="L119" s="17">
        <v>46</v>
      </c>
      <c r="M119" s="17">
        <v>46</v>
      </c>
      <c r="N119" s="26">
        <f t="shared" si="4"/>
        <v>0</v>
      </c>
      <c r="O119" s="17"/>
      <c r="P119" s="17"/>
      <c r="Q119" s="17" t="s">
        <v>614</v>
      </c>
      <c r="R119" s="17" t="s">
        <v>614</v>
      </c>
      <c r="S119" s="26"/>
      <c r="T119" s="17" t="s">
        <v>611</v>
      </c>
      <c r="U119" s="2" t="e">
        <f>VLOOKUP(B119,[1]Sheet2!$D$4:$O$181,6,0)</f>
        <v>#N/A</v>
      </c>
    </row>
    <row r="120" s="2" customFormat="1" ht="30" customHeight="1" spans="1:21">
      <c r="A120" s="17" t="s">
        <v>27</v>
      </c>
      <c r="B120" s="17" t="s">
        <v>617</v>
      </c>
      <c r="C120" s="17" t="s">
        <v>610</v>
      </c>
      <c r="D120" s="17" t="s">
        <v>610</v>
      </c>
      <c r="E120" s="17" t="s">
        <v>610</v>
      </c>
      <c r="F120" s="26" t="s">
        <v>74</v>
      </c>
      <c r="G120" s="26" t="s">
        <v>305</v>
      </c>
      <c r="H120" s="17" t="s">
        <v>34</v>
      </c>
      <c r="I120" s="17" t="s">
        <v>611</v>
      </c>
      <c r="J120" s="17" t="s">
        <v>612</v>
      </c>
      <c r="K120" s="17" t="s">
        <v>613</v>
      </c>
      <c r="L120" s="17">
        <v>24.5</v>
      </c>
      <c r="M120" s="17">
        <v>24.5</v>
      </c>
      <c r="N120" s="26">
        <f t="shared" si="4"/>
        <v>0</v>
      </c>
      <c r="O120" s="17"/>
      <c r="P120" s="17"/>
      <c r="Q120" s="17" t="s">
        <v>614</v>
      </c>
      <c r="R120" s="17" t="s">
        <v>614</v>
      </c>
      <c r="S120" s="26"/>
      <c r="T120" s="17" t="s">
        <v>611</v>
      </c>
      <c r="U120" s="2" t="e">
        <f>VLOOKUP(B120,[1]Sheet2!$D$4:$O$181,6,0)</f>
        <v>#N/A</v>
      </c>
    </row>
    <row r="121" s="2" customFormat="1" ht="30" customHeight="1" spans="1:21">
      <c r="A121" s="17" t="s">
        <v>27</v>
      </c>
      <c r="B121" s="17" t="s">
        <v>618</v>
      </c>
      <c r="C121" s="17" t="s">
        <v>610</v>
      </c>
      <c r="D121" s="17" t="s">
        <v>610</v>
      </c>
      <c r="E121" s="17" t="s">
        <v>610</v>
      </c>
      <c r="F121" s="26" t="s">
        <v>74</v>
      </c>
      <c r="G121" s="26" t="s">
        <v>127</v>
      </c>
      <c r="H121" s="17" t="s">
        <v>34</v>
      </c>
      <c r="I121" s="17" t="s">
        <v>611</v>
      </c>
      <c r="J121" s="17" t="s">
        <v>612</v>
      </c>
      <c r="K121" s="17" t="s">
        <v>613</v>
      </c>
      <c r="L121" s="17">
        <v>17.5</v>
      </c>
      <c r="M121" s="17">
        <v>17.5</v>
      </c>
      <c r="N121" s="26">
        <f t="shared" si="4"/>
        <v>0</v>
      </c>
      <c r="O121" s="17"/>
      <c r="P121" s="17"/>
      <c r="Q121" s="17" t="s">
        <v>614</v>
      </c>
      <c r="R121" s="17" t="s">
        <v>614</v>
      </c>
      <c r="S121" s="26"/>
      <c r="T121" s="17" t="s">
        <v>611</v>
      </c>
      <c r="U121" s="2" t="e">
        <f>VLOOKUP(B121,[1]Sheet2!$D$4:$O$181,6,0)</f>
        <v>#N/A</v>
      </c>
    </row>
    <row r="122" s="2" customFormat="1" ht="30" customHeight="1" spans="1:21">
      <c r="A122" s="17" t="s">
        <v>27</v>
      </c>
      <c r="B122" s="17" t="s">
        <v>619</v>
      </c>
      <c r="C122" s="17" t="s">
        <v>610</v>
      </c>
      <c r="D122" s="17" t="s">
        <v>610</v>
      </c>
      <c r="E122" s="17" t="s">
        <v>610</v>
      </c>
      <c r="F122" s="26" t="s">
        <v>74</v>
      </c>
      <c r="G122" s="26" t="s">
        <v>121</v>
      </c>
      <c r="H122" s="17" t="s">
        <v>34</v>
      </c>
      <c r="I122" s="17" t="s">
        <v>611</v>
      </c>
      <c r="J122" s="17" t="s">
        <v>612</v>
      </c>
      <c r="K122" s="17" t="s">
        <v>613</v>
      </c>
      <c r="L122" s="17">
        <v>41</v>
      </c>
      <c r="M122" s="17">
        <v>41</v>
      </c>
      <c r="N122" s="26">
        <f t="shared" si="4"/>
        <v>0</v>
      </c>
      <c r="O122" s="17"/>
      <c r="P122" s="17"/>
      <c r="Q122" s="17" t="s">
        <v>614</v>
      </c>
      <c r="R122" s="17" t="s">
        <v>614</v>
      </c>
      <c r="S122" s="26"/>
      <c r="T122" s="17" t="s">
        <v>611</v>
      </c>
      <c r="U122" s="2" t="e">
        <f>VLOOKUP(B122,[1]Sheet2!$D$4:$O$181,6,0)</f>
        <v>#N/A</v>
      </c>
    </row>
    <row r="123" s="2" customFormat="1" ht="30" customHeight="1" spans="1:21">
      <c r="A123" s="17" t="s">
        <v>27</v>
      </c>
      <c r="B123" s="17" t="s">
        <v>620</v>
      </c>
      <c r="C123" s="17" t="s">
        <v>610</v>
      </c>
      <c r="D123" s="17" t="s">
        <v>610</v>
      </c>
      <c r="E123" s="17" t="s">
        <v>610</v>
      </c>
      <c r="F123" s="26" t="s">
        <v>74</v>
      </c>
      <c r="G123" s="26" t="s">
        <v>318</v>
      </c>
      <c r="H123" s="17" t="s">
        <v>34</v>
      </c>
      <c r="I123" s="17" t="s">
        <v>611</v>
      </c>
      <c r="J123" s="17" t="s">
        <v>612</v>
      </c>
      <c r="K123" s="17" t="s">
        <v>613</v>
      </c>
      <c r="L123" s="17">
        <v>30</v>
      </c>
      <c r="M123" s="17">
        <v>30</v>
      </c>
      <c r="N123" s="26">
        <f t="shared" si="4"/>
        <v>0</v>
      </c>
      <c r="O123" s="17"/>
      <c r="P123" s="17"/>
      <c r="Q123" s="17" t="s">
        <v>614</v>
      </c>
      <c r="R123" s="17" t="s">
        <v>614</v>
      </c>
      <c r="S123" s="26"/>
      <c r="T123" s="17" t="s">
        <v>611</v>
      </c>
      <c r="U123" s="2" t="e">
        <f>VLOOKUP(B123,[1]Sheet2!$D$4:$O$181,6,0)</f>
        <v>#N/A</v>
      </c>
    </row>
    <row r="124" s="2" customFormat="1" ht="30" customHeight="1" spans="1:21">
      <c r="A124" s="17" t="s">
        <v>27</v>
      </c>
      <c r="B124" s="17" t="s">
        <v>621</v>
      </c>
      <c r="C124" s="17" t="s">
        <v>610</v>
      </c>
      <c r="D124" s="17" t="s">
        <v>610</v>
      </c>
      <c r="E124" s="17" t="s">
        <v>610</v>
      </c>
      <c r="F124" s="26" t="s">
        <v>74</v>
      </c>
      <c r="G124" s="26" t="s">
        <v>323</v>
      </c>
      <c r="H124" s="17" t="s">
        <v>34</v>
      </c>
      <c r="I124" s="17" t="s">
        <v>611</v>
      </c>
      <c r="J124" s="17" t="s">
        <v>612</v>
      </c>
      <c r="K124" s="17" t="s">
        <v>613</v>
      </c>
      <c r="L124" s="17">
        <v>23</v>
      </c>
      <c r="M124" s="17">
        <v>23</v>
      </c>
      <c r="N124" s="26">
        <f t="shared" si="4"/>
        <v>0</v>
      </c>
      <c r="O124" s="17"/>
      <c r="P124" s="17"/>
      <c r="Q124" s="17" t="s">
        <v>614</v>
      </c>
      <c r="R124" s="17" t="s">
        <v>614</v>
      </c>
      <c r="S124" s="26"/>
      <c r="T124" s="17" t="s">
        <v>611</v>
      </c>
      <c r="U124" s="2" t="e">
        <f>VLOOKUP(B124,[1]Sheet2!$D$4:$O$181,6,0)</f>
        <v>#N/A</v>
      </c>
    </row>
    <row r="125" s="2" customFormat="1" ht="30" customHeight="1" spans="1:21">
      <c r="A125" s="17" t="s">
        <v>27</v>
      </c>
      <c r="B125" s="17" t="s">
        <v>622</v>
      </c>
      <c r="C125" s="17" t="s">
        <v>610</v>
      </c>
      <c r="D125" s="17" t="s">
        <v>610</v>
      </c>
      <c r="E125" s="17" t="s">
        <v>610</v>
      </c>
      <c r="F125" s="26" t="s">
        <v>74</v>
      </c>
      <c r="G125" s="26" t="s">
        <v>328</v>
      </c>
      <c r="H125" s="17" t="s">
        <v>34</v>
      </c>
      <c r="I125" s="17" t="s">
        <v>611</v>
      </c>
      <c r="J125" s="17" t="s">
        <v>612</v>
      </c>
      <c r="K125" s="17" t="s">
        <v>613</v>
      </c>
      <c r="L125" s="17">
        <v>21</v>
      </c>
      <c r="M125" s="17">
        <v>21</v>
      </c>
      <c r="N125" s="26">
        <f t="shared" si="4"/>
        <v>0</v>
      </c>
      <c r="O125" s="17"/>
      <c r="P125" s="17"/>
      <c r="Q125" s="17" t="s">
        <v>614</v>
      </c>
      <c r="R125" s="17" t="s">
        <v>614</v>
      </c>
      <c r="S125" s="26"/>
      <c r="T125" s="17" t="s">
        <v>611</v>
      </c>
      <c r="U125" s="2" t="e">
        <f>VLOOKUP(B125,[1]Sheet2!$D$4:$O$181,6,0)</f>
        <v>#N/A</v>
      </c>
    </row>
    <row r="126" s="2" customFormat="1" ht="30" customHeight="1" spans="1:21">
      <c r="A126" s="17" t="s">
        <v>27</v>
      </c>
      <c r="B126" s="17" t="s">
        <v>623</v>
      </c>
      <c r="C126" s="17" t="s">
        <v>610</v>
      </c>
      <c r="D126" s="17" t="s">
        <v>610</v>
      </c>
      <c r="E126" s="17" t="s">
        <v>610</v>
      </c>
      <c r="F126" s="26" t="s">
        <v>74</v>
      </c>
      <c r="G126" s="26" t="s">
        <v>338</v>
      </c>
      <c r="H126" s="17" t="s">
        <v>34</v>
      </c>
      <c r="I126" s="17" t="s">
        <v>611</v>
      </c>
      <c r="J126" s="17" t="s">
        <v>612</v>
      </c>
      <c r="K126" s="17" t="s">
        <v>613</v>
      </c>
      <c r="L126" s="17">
        <v>11</v>
      </c>
      <c r="M126" s="17">
        <v>11</v>
      </c>
      <c r="N126" s="26">
        <f t="shared" si="4"/>
        <v>0</v>
      </c>
      <c r="O126" s="17"/>
      <c r="P126" s="17"/>
      <c r="Q126" s="17" t="s">
        <v>614</v>
      </c>
      <c r="R126" s="17" t="s">
        <v>614</v>
      </c>
      <c r="S126" s="26"/>
      <c r="T126" s="17" t="s">
        <v>611</v>
      </c>
      <c r="U126" s="2" t="e">
        <f>VLOOKUP(B126,[1]Sheet2!$D$4:$O$181,6,0)</f>
        <v>#N/A</v>
      </c>
    </row>
    <row r="127" s="2" customFormat="1" ht="30" customHeight="1" spans="1:21">
      <c r="A127" s="17" t="s">
        <v>27</v>
      </c>
      <c r="B127" s="17" t="s">
        <v>624</v>
      </c>
      <c r="C127" s="17" t="s">
        <v>610</v>
      </c>
      <c r="D127" s="17" t="s">
        <v>610</v>
      </c>
      <c r="E127" s="17" t="s">
        <v>610</v>
      </c>
      <c r="F127" s="26" t="s">
        <v>74</v>
      </c>
      <c r="G127" s="26" t="s">
        <v>333</v>
      </c>
      <c r="H127" s="17" t="s">
        <v>34</v>
      </c>
      <c r="I127" s="17" t="s">
        <v>611</v>
      </c>
      <c r="J127" s="17" t="s">
        <v>612</v>
      </c>
      <c r="K127" s="17" t="s">
        <v>613</v>
      </c>
      <c r="L127" s="17">
        <v>28.5</v>
      </c>
      <c r="M127" s="17">
        <v>28.5</v>
      </c>
      <c r="N127" s="26">
        <f t="shared" si="4"/>
        <v>0</v>
      </c>
      <c r="O127" s="17"/>
      <c r="P127" s="17"/>
      <c r="Q127" s="17" t="s">
        <v>614</v>
      </c>
      <c r="R127" s="17" t="s">
        <v>614</v>
      </c>
      <c r="S127" s="26"/>
      <c r="T127" s="17" t="s">
        <v>611</v>
      </c>
      <c r="U127" s="2" t="e">
        <f>VLOOKUP(B127,[1]Sheet2!$D$4:$O$181,6,0)</f>
        <v>#N/A</v>
      </c>
    </row>
    <row r="128" s="2" customFormat="1" ht="30" customHeight="1" spans="1:21">
      <c r="A128" s="17" t="s">
        <v>27</v>
      </c>
      <c r="B128" s="17" t="s">
        <v>625</v>
      </c>
      <c r="C128" s="17" t="s">
        <v>610</v>
      </c>
      <c r="D128" s="17" t="s">
        <v>610</v>
      </c>
      <c r="E128" s="17" t="s">
        <v>610</v>
      </c>
      <c r="F128" s="26" t="s">
        <v>74</v>
      </c>
      <c r="G128" s="26" t="s">
        <v>353</v>
      </c>
      <c r="H128" s="17" t="s">
        <v>34</v>
      </c>
      <c r="I128" s="17" t="s">
        <v>611</v>
      </c>
      <c r="J128" s="17" t="s">
        <v>612</v>
      </c>
      <c r="K128" s="17" t="s">
        <v>613</v>
      </c>
      <c r="L128" s="17">
        <v>12.5</v>
      </c>
      <c r="M128" s="17">
        <v>12.5</v>
      </c>
      <c r="N128" s="26">
        <f t="shared" si="4"/>
        <v>0</v>
      </c>
      <c r="O128" s="17"/>
      <c r="P128" s="17"/>
      <c r="Q128" s="17" t="s">
        <v>614</v>
      </c>
      <c r="R128" s="17" t="s">
        <v>614</v>
      </c>
      <c r="S128" s="26"/>
      <c r="T128" s="17" t="s">
        <v>611</v>
      </c>
      <c r="U128" s="2" t="e">
        <f>VLOOKUP(B128,[1]Sheet2!$D$4:$O$181,6,0)</f>
        <v>#N/A</v>
      </c>
    </row>
    <row r="129" s="2" customFormat="1" ht="30" customHeight="1" spans="1:21">
      <c r="A129" s="17" t="s">
        <v>27</v>
      </c>
      <c r="B129" s="17" t="s">
        <v>626</v>
      </c>
      <c r="C129" s="17" t="s">
        <v>610</v>
      </c>
      <c r="D129" s="17" t="s">
        <v>610</v>
      </c>
      <c r="E129" s="17" t="s">
        <v>610</v>
      </c>
      <c r="F129" s="26" t="s">
        <v>74</v>
      </c>
      <c r="G129" s="26" t="s">
        <v>343</v>
      </c>
      <c r="H129" s="17" t="s">
        <v>34</v>
      </c>
      <c r="I129" s="17" t="s">
        <v>611</v>
      </c>
      <c r="J129" s="17" t="s">
        <v>612</v>
      </c>
      <c r="K129" s="17" t="s">
        <v>613</v>
      </c>
      <c r="L129" s="17">
        <v>37.5</v>
      </c>
      <c r="M129" s="17">
        <v>37.5</v>
      </c>
      <c r="N129" s="26">
        <f t="shared" si="4"/>
        <v>0</v>
      </c>
      <c r="O129" s="17"/>
      <c r="P129" s="17"/>
      <c r="Q129" s="17" t="s">
        <v>614</v>
      </c>
      <c r="R129" s="17" t="s">
        <v>614</v>
      </c>
      <c r="S129" s="26"/>
      <c r="T129" s="17" t="s">
        <v>611</v>
      </c>
      <c r="U129" s="2" t="e">
        <f>VLOOKUP(B129,[1]Sheet2!$D$4:$O$181,6,0)</f>
        <v>#N/A</v>
      </c>
    </row>
    <row r="130" s="2" customFormat="1" ht="30" customHeight="1" spans="1:21">
      <c r="A130" s="17" t="s">
        <v>27</v>
      </c>
      <c r="B130" s="17" t="s">
        <v>627</v>
      </c>
      <c r="C130" s="17" t="s">
        <v>610</v>
      </c>
      <c r="D130" s="17" t="s">
        <v>610</v>
      </c>
      <c r="E130" s="17" t="s">
        <v>610</v>
      </c>
      <c r="F130" s="26" t="s">
        <v>74</v>
      </c>
      <c r="G130" s="26" t="s">
        <v>348</v>
      </c>
      <c r="H130" s="17" t="s">
        <v>34</v>
      </c>
      <c r="I130" s="17" t="s">
        <v>611</v>
      </c>
      <c r="J130" s="17" t="s">
        <v>612</v>
      </c>
      <c r="K130" s="17" t="s">
        <v>613</v>
      </c>
      <c r="L130" s="17">
        <v>42</v>
      </c>
      <c r="M130" s="17">
        <v>42</v>
      </c>
      <c r="N130" s="26">
        <f t="shared" si="4"/>
        <v>0</v>
      </c>
      <c r="O130" s="17"/>
      <c r="P130" s="17"/>
      <c r="Q130" s="17" t="s">
        <v>614</v>
      </c>
      <c r="R130" s="17" t="s">
        <v>614</v>
      </c>
      <c r="S130" s="26"/>
      <c r="T130" s="17" t="s">
        <v>611</v>
      </c>
      <c r="U130" s="2" t="e">
        <f>VLOOKUP(B130,[1]Sheet2!$D$4:$O$181,6,0)</f>
        <v>#N/A</v>
      </c>
    </row>
    <row r="131" s="2" customFormat="1" ht="30" customHeight="1" spans="1:21">
      <c r="A131" s="17" t="s">
        <v>27</v>
      </c>
      <c r="B131" s="17" t="s">
        <v>628</v>
      </c>
      <c r="C131" s="17" t="s">
        <v>610</v>
      </c>
      <c r="D131" s="17" t="s">
        <v>610</v>
      </c>
      <c r="E131" s="17" t="s">
        <v>610</v>
      </c>
      <c r="F131" s="26" t="s">
        <v>74</v>
      </c>
      <c r="G131" s="26" t="s">
        <v>358</v>
      </c>
      <c r="H131" s="17" t="s">
        <v>34</v>
      </c>
      <c r="I131" s="17" t="s">
        <v>611</v>
      </c>
      <c r="J131" s="17" t="s">
        <v>612</v>
      </c>
      <c r="K131" s="17" t="s">
        <v>613</v>
      </c>
      <c r="L131" s="17">
        <v>34.5</v>
      </c>
      <c r="M131" s="17">
        <v>34.5</v>
      </c>
      <c r="N131" s="26">
        <f t="shared" si="4"/>
        <v>0</v>
      </c>
      <c r="O131" s="17"/>
      <c r="P131" s="17"/>
      <c r="Q131" s="17" t="s">
        <v>614</v>
      </c>
      <c r="R131" s="17" t="s">
        <v>614</v>
      </c>
      <c r="S131" s="26"/>
      <c r="T131" s="17" t="s">
        <v>611</v>
      </c>
      <c r="U131" s="2" t="e">
        <f>VLOOKUP(B131,[1]Sheet2!$D$4:$O$181,6,0)</f>
        <v>#N/A</v>
      </c>
    </row>
    <row r="132" s="2" customFormat="1" ht="30" customHeight="1" spans="1:21">
      <c r="A132" s="17" t="s">
        <v>27</v>
      </c>
      <c r="B132" s="17" t="s">
        <v>629</v>
      </c>
      <c r="C132" s="17" t="s">
        <v>143</v>
      </c>
      <c r="D132" s="17" t="s">
        <v>144</v>
      </c>
      <c r="E132" s="17" t="s">
        <v>363</v>
      </c>
      <c r="F132" s="17" t="s">
        <v>74</v>
      </c>
      <c r="G132" s="17" t="s">
        <v>190</v>
      </c>
      <c r="H132" s="17" t="s">
        <v>34</v>
      </c>
      <c r="I132" s="17" t="s">
        <v>630</v>
      </c>
      <c r="J132" s="17" t="s">
        <v>210</v>
      </c>
      <c r="K132" s="17" t="s">
        <v>631</v>
      </c>
      <c r="L132" s="26">
        <v>60.876153</v>
      </c>
      <c r="M132" s="26">
        <v>48.7</v>
      </c>
      <c r="N132" s="26">
        <f t="shared" ref="N132:N154" si="5">L132-M132</f>
        <v>12.176153</v>
      </c>
      <c r="O132" s="17">
        <v>173</v>
      </c>
      <c r="P132" s="17">
        <v>703</v>
      </c>
      <c r="Q132" s="17" t="s">
        <v>632</v>
      </c>
      <c r="R132" s="17" t="s">
        <v>633</v>
      </c>
      <c r="S132" s="26"/>
      <c r="T132" s="17" t="s">
        <v>125</v>
      </c>
      <c r="U132" s="2" t="str">
        <f>VLOOKUP(B132,[1]Sheet2!$D$4:$O$181,6,0)</f>
        <v>刘窑村</v>
      </c>
    </row>
    <row r="133" s="2" customFormat="1" ht="30" customHeight="1" spans="1:21">
      <c r="A133" s="17" t="s">
        <v>27</v>
      </c>
      <c r="B133" s="17" t="s">
        <v>634</v>
      </c>
      <c r="C133" s="17" t="s">
        <v>569</v>
      </c>
      <c r="D133" s="26" t="s">
        <v>91</v>
      </c>
      <c r="E133" s="17" t="s">
        <v>92</v>
      </c>
      <c r="F133" s="17" t="s">
        <v>74</v>
      </c>
      <c r="G133" s="17" t="s">
        <v>635</v>
      </c>
      <c r="H133" s="17" t="s">
        <v>34</v>
      </c>
      <c r="I133" s="17" t="s">
        <v>630</v>
      </c>
      <c r="J133" s="17" t="s">
        <v>95</v>
      </c>
      <c r="K133" s="17" t="s">
        <v>636</v>
      </c>
      <c r="L133" s="17">
        <v>31.106863</v>
      </c>
      <c r="M133" s="17">
        <v>31.074437</v>
      </c>
      <c r="N133" s="26">
        <f t="shared" si="5"/>
        <v>0.032426000000001</v>
      </c>
      <c r="O133" s="17">
        <v>956</v>
      </c>
      <c r="P133" s="17">
        <v>4173</v>
      </c>
      <c r="Q133" s="17" t="s">
        <v>637</v>
      </c>
      <c r="R133" s="17" t="s">
        <v>638</v>
      </c>
      <c r="S133" s="26"/>
      <c r="T133" s="17" t="s">
        <v>535</v>
      </c>
      <c r="U133" s="2" t="str">
        <f>VLOOKUP(B133,[1]Sheet2!$D$4:$O$181,6,0)</f>
        <v>四合头村</v>
      </c>
    </row>
    <row r="134" s="2" customFormat="1" ht="30" customHeight="1" spans="1:21">
      <c r="A134" s="17" t="s">
        <v>27</v>
      </c>
      <c r="B134" s="17" t="s">
        <v>639</v>
      </c>
      <c r="C134" s="17" t="s">
        <v>143</v>
      </c>
      <c r="D134" s="17" t="s">
        <v>144</v>
      </c>
      <c r="E134" s="17" t="s">
        <v>145</v>
      </c>
      <c r="F134" s="17" t="s">
        <v>32</v>
      </c>
      <c r="G134" s="17" t="s">
        <v>640</v>
      </c>
      <c r="H134" s="17" t="s">
        <v>34</v>
      </c>
      <c r="I134" s="17" t="s">
        <v>630</v>
      </c>
      <c r="J134" s="17" t="s">
        <v>36</v>
      </c>
      <c r="K134" s="17" t="s">
        <v>641</v>
      </c>
      <c r="L134" s="17">
        <v>47.477999</v>
      </c>
      <c r="M134" s="17">
        <v>37.98</v>
      </c>
      <c r="N134" s="26">
        <f t="shared" si="5"/>
        <v>9.497999</v>
      </c>
      <c r="O134" s="17">
        <v>220</v>
      </c>
      <c r="P134" s="17">
        <v>820</v>
      </c>
      <c r="Q134" s="17" t="s">
        <v>642</v>
      </c>
      <c r="R134" s="17" t="s">
        <v>643</v>
      </c>
      <c r="S134" s="26"/>
      <c r="T134" s="17" t="s">
        <v>99</v>
      </c>
      <c r="U134" s="2" t="str">
        <f>VLOOKUP(B134,[1]Sheet2!$D$4:$O$181,6,0)</f>
        <v>南姚沟村</v>
      </c>
    </row>
    <row r="135" s="2" customFormat="1" ht="30" customHeight="1" spans="1:21">
      <c r="A135" s="17" t="s">
        <v>27</v>
      </c>
      <c r="B135" s="17" t="s">
        <v>644</v>
      </c>
      <c r="C135" s="17" t="s">
        <v>143</v>
      </c>
      <c r="D135" s="17" t="s">
        <v>144</v>
      </c>
      <c r="E135" s="17" t="s">
        <v>145</v>
      </c>
      <c r="F135" s="17" t="s">
        <v>32</v>
      </c>
      <c r="G135" s="17" t="s">
        <v>645</v>
      </c>
      <c r="H135" s="17" t="s">
        <v>34</v>
      </c>
      <c r="I135" s="17" t="s">
        <v>630</v>
      </c>
      <c r="J135" s="17" t="s">
        <v>36</v>
      </c>
      <c r="K135" s="17" t="s">
        <v>646</v>
      </c>
      <c r="L135" s="17">
        <v>43.482165</v>
      </c>
      <c r="M135" s="17">
        <v>34.7</v>
      </c>
      <c r="N135" s="26">
        <f t="shared" si="5"/>
        <v>8.782165</v>
      </c>
      <c r="O135" s="17">
        <v>412</v>
      </c>
      <c r="P135" s="17">
        <v>1920</v>
      </c>
      <c r="Q135" s="17" t="s">
        <v>647</v>
      </c>
      <c r="R135" s="17" t="s">
        <v>648</v>
      </c>
      <c r="S135" s="26"/>
      <c r="T135" s="17" t="s">
        <v>99</v>
      </c>
      <c r="U135" s="2" t="str">
        <f>VLOOKUP(B135,[1]Sheet2!$D$4:$O$181,6,0)</f>
        <v>老庄村</v>
      </c>
    </row>
    <row r="136" s="2" customFormat="1" ht="30" customHeight="1" spans="1:21">
      <c r="A136" s="17" t="s">
        <v>27</v>
      </c>
      <c r="B136" s="17" t="s">
        <v>649</v>
      </c>
      <c r="C136" s="17" t="s">
        <v>569</v>
      </c>
      <c r="D136" s="17" t="s">
        <v>473</v>
      </c>
      <c r="E136" s="17" t="s">
        <v>466</v>
      </c>
      <c r="F136" s="17" t="s">
        <v>74</v>
      </c>
      <c r="G136" s="17" t="s">
        <v>650</v>
      </c>
      <c r="H136" s="17" t="s">
        <v>34</v>
      </c>
      <c r="I136" s="17" t="s">
        <v>630</v>
      </c>
      <c r="J136" s="17" t="s">
        <v>651</v>
      </c>
      <c r="K136" s="17" t="s">
        <v>652</v>
      </c>
      <c r="L136" s="17">
        <v>50</v>
      </c>
      <c r="M136" s="17">
        <v>50</v>
      </c>
      <c r="N136" s="26">
        <f t="shared" si="5"/>
        <v>0</v>
      </c>
      <c r="O136" s="17">
        <v>391</v>
      </c>
      <c r="P136" s="17">
        <v>1470</v>
      </c>
      <c r="Q136" s="17" t="s">
        <v>653</v>
      </c>
      <c r="R136" s="17" t="s">
        <v>654</v>
      </c>
      <c r="S136" s="26"/>
      <c r="T136" s="17" t="s">
        <v>373</v>
      </c>
      <c r="U136" s="2" t="str">
        <f>VLOOKUP(B136,[1]Sheet2!$D$4:$O$181,6,0)</f>
        <v>西牛庄村</v>
      </c>
    </row>
    <row r="137" s="2" customFormat="1" ht="30" customHeight="1" spans="1:21">
      <c r="A137" s="17" t="s">
        <v>27</v>
      </c>
      <c r="B137" s="17" t="s">
        <v>655</v>
      </c>
      <c r="C137" s="17" t="s">
        <v>143</v>
      </c>
      <c r="D137" s="17" t="s">
        <v>144</v>
      </c>
      <c r="E137" s="17" t="s">
        <v>145</v>
      </c>
      <c r="F137" s="17" t="s">
        <v>74</v>
      </c>
      <c r="G137" s="17" t="s">
        <v>656</v>
      </c>
      <c r="H137" s="17" t="s">
        <v>34</v>
      </c>
      <c r="I137" s="17" t="s">
        <v>630</v>
      </c>
      <c r="J137" s="17" t="s">
        <v>36</v>
      </c>
      <c r="K137" s="17" t="s">
        <v>657</v>
      </c>
      <c r="L137" s="17">
        <v>117.643094</v>
      </c>
      <c r="M137" s="43">
        <v>94.11</v>
      </c>
      <c r="N137" s="26">
        <f t="shared" si="5"/>
        <v>23.533094</v>
      </c>
      <c r="O137" s="17">
        <v>1085</v>
      </c>
      <c r="P137" s="17">
        <v>4085</v>
      </c>
      <c r="Q137" s="17" t="s">
        <v>658</v>
      </c>
      <c r="R137" s="17" t="s">
        <v>659</v>
      </c>
      <c r="S137" s="26"/>
      <c r="T137" s="17" t="s">
        <v>421</v>
      </c>
      <c r="U137" s="2" t="str">
        <f>VLOOKUP(B137,[1]Sheet2!$D$4:$O$181,6,0)</f>
        <v>东高屯</v>
      </c>
    </row>
    <row r="138" s="2" customFormat="1" ht="30" customHeight="1" spans="1:21">
      <c r="A138" s="17" t="s">
        <v>27</v>
      </c>
      <c r="B138" s="17" t="s">
        <v>660</v>
      </c>
      <c r="C138" s="17" t="s">
        <v>569</v>
      </c>
      <c r="D138" s="26" t="s">
        <v>91</v>
      </c>
      <c r="E138" s="17" t="s">
        <v>92</v>
      </c>
      <c r="F138" s="17" t="s">
        <v>74</v>
      </c>
      <c r="G138" s="26" t="s">
        <v>300</v>
      </c>
      <c r="H138" s="17" t="s">
        <v>34</v>
      </c>
      <c r="I138" s="17" t="s">
        <v>661</v>
      </c>
      <c r="J138" s="17" t="s">
        <v>662</v>
      </c>
      <c r="K138" s="17" t="s">
        <v>663</v>
      </c>
      <c r="L138" s="26">
        <v>10.65</v>
      </c>
      <c r="M138" s="26">
        <v>10.65</v>
      </c>
      <c r="N138" s="26">
        <f t="shared" si="5"/>
        <v>0</v>
      </c>
      <c r="O138" s="26">
        <v>107</v>
      </c>
      <c r="P138" s="26"/>
      <c r="Q138" s="17" t="s">
        <v>664</v>
      </c>
      <c r="R138" s="17" t="s">
        <v>665</v>
      </c>
      <c r="S138" s="26"/>
      <c r="T138" s="17" t="s">
        <v>661</v>
      </c>
      <c r="U138" s="2" t="e">
        <f>VLOOKUP(B138,[1]Sheet2!$D$4:$O$181,6,0)</f>
        <v>#N/A</v>
      </c>
    </row>
    <row r="139" s="2" customFormat="1" ht="30" customHeight="1" spans="1:21">
      <c r="A139" s="17" t="s">
        <v>27</v>
      </c>
      <c r="B139" s="17" t="s">
        <v>666</v>
      </c>
      <c r="C139" s="17" t="s">
        <v>569</v>
      </c>
      <c r="D139" s="26" t="s">
        <v>91</v>
      </c>
      <c r="E139" s="17" t="s">
        <v>92</v>
      </c>
      <c r="F139" s="17" t="s">
        <v>74</v>
      </c>
      <c r="G139" s="26" t="s">
        <v>348</v>
      </c>
      <c r="H139" s="17" t="s">
        <v>34</v>
      </c>
      <c r="I139" s="17" t="s">
        <v>661</v>
      </c>
      <c r="J139" s="17" t="s">
        <v>662</v>
      </c>
      <c r="K139" s="17" t="s">
        <v>667</v>
      </c>
      <c r="L139" s="26">
        <v>9.12</v>
      </c>
      <c r="M139" s="26">
        <v>9.12</v>
      </c>
      <c r="N139" s="26">
        <f t="shared" si="5"/>
        <v>0</v>
      </c>
      <c r="O139" s="26">
        <v>92</v>
      </c>
      <c r="P139" s="26"/>
      <c r="Q139" s="17" t="s">
        <v>668</v>
      </c>
      <c r="R139" s="17" t="s">
        <v>665</v>
      </c>
      <c r="S139" s="26"/>
      <c r="T139" s="17" t="s">
        <v>661</v>
      </c>
      <c r="U139" s="2" t="e">
        <f>VLOOKUP(B139,[1]Sheet2!$D$4:$O$181,6,0)</f>
        <v>#N/A</v>
      </c>
    </row>
    <row r="140" s="2" customFormat="1" ht="30" customHeight="1" spans="1:21">
      <c r="A140" s="17" t="s">
        <v>27</v>
      </c>
      <c r="B140" s="17" t="s">
        <v>669</v>
      </c>
      <c r="C140" s="17" t="s">
        <v>569</v>
      </c>
      <c r="D140" s="26" t="s">
        <v>91</v>
      </c>
      <c r="E140" s="17" t="s">
        <v>92</v>
      </c>
      <c r="F140" s="17" t="s">
        <v>74</v>
      </c>
      <c r="G140" s="26" t="s">
        <v>323</v>
      </c>
      <c r="H140" s="17" t="s">
        <v>34</v>
      </c>
      <c r="I140" s="17" t="s">
        <v>661</v>
      </c>
      <c r="J140" s="17" t="s">
        <v>662</v>
      </c>
      <c r="K140" s="17" t="s">
        <v>670</v>
      </c>
      <c r="L140" s="26">
        <v>5.55</v>
      </c>
      <c r="M140" s="26">
        <v>5.55</v>
      </c>
      <c r="N140" s="26">
        <f t="shared" si="5"/>
        <v>0</v>
      </c>
      <c r="O140" s="26">
        <v>57</v>
      </c>
      <c r="P140" s="26"/>
      <c r="Q140" s="17" t="s">
        <v>671</v>
      </c>
      <c r="R140" s="17" t="s">
        <v>665</v>
      </c>
      <c r="S140" s="26"/>
      <c r="T140" s="17" t="s">
        <v>661</v>
      </c>
      <c r="U140" s="2" t="e">
        <f>VLOOKUP(B140,[1]Sheet2!$D$4:$O$181,6,0)</f>
        <v>#N/A</v>
      </c>
    </row>
    <row r="141" s="2" customFormat="1" ht="30" customHeight="1" spans="1:21">
      <c r="A141" s="17" t="s">
        <v>27</v>
      </c>
      <c r="B141" s="17" t="s">
        <v>672</v>
      </c>
      <c r="C141" s="17" t="s">
        <v>569</v>
      </c>
      <c r="D141" s="26" t="s">
        <v>91</v>
      </c>
      <c r="E141" s="17" t="s">
        <v>92</v>
      </c>
      <c r="F141" s="17" t="s">
        <v>74</v>
      </c>
      <c r="G141" s="26" t="s">
        <v>358</v>
      </c>
      <c r="H141" s="17" t="s">
        <v>34</v>
      </c>
      <c r="I141" s="17" t="s">
        <v>661</v>
      </c>
      <c r="J141" s="17" t="s">
        <v>662</v>
      </c>
      <c r="K141" s="17" t="s">
        <v>673</v>
      </c>
      <c r="L141" s="26">
        <v>7.335</v>
      </c>
      <c r="M141" s="26">
        <v>7.335</v>
      </c>
      <c r="N141" s="26">
        <f t="shared" si="5"/>
        <v>0</v>
      </c>
      <c r="O141" s="26">
        <v>75</v>
      </c>
      <c r="P141" s="26"/>
      <c r="Q141" s="17" t="s">
        <v>674</v>
      </c>
      <c r="R141" s="17" t="s">
        <v>665</v>
      </c>
      <c r="S141" s="26"/>
      <c r="T141" s="17" t="s">
        <v>661</v>
      </c>
      <c r="U141" s="2" t="e">
        <f>VLOOKUP(B141,[1]Sheet2!$D$4:$O$181,6,0)</f>
        <v>#N/A</v>
      </c>
    </row>
    <row r="142" s="2" customFormat="1" ht="30" customHeight="1" spans="1:21">
      <c r="A142" s="17" t="s">
        <v>27</v>
      </c>
      <c r="B142" s="17" t="s">
        <v>675</v>
      </c>
      <c r="C142" s="17" t="s">
        <v>569</v>
      </c>
      <c r="D142" s="26" t="s">
        <v>91</v>
      </c>
      <c r="E142" s="17" t="s">
        <v>92</v>
      </c>
      <c r="F142" s="17" t="s">
        <v>74</v>
      </c>
      <c r="G142" s="26" t="s">
        <v>318</v>
      </c>
      <c r="H142" s="17" t="s">
        <v>34</v>
      </c>
      <c r="I142" s="17" t="s">
        <v>661</v>
      </c>
      <c r="J142" s="17" t="s">
        <v>662</v>
      </c>
      <c r="K142" s="17" t="s">
        <v>676</v>
      </c>
      <c r="L142" s="26">
        <v>5.4</v>
      </c>
      <c r="M142" s="26">
        <v>5.4</v>
      </c>
      <c r="N142" s="26">
        <f t="shared" si="5"/>
        <v>0</v>
      </c>
      <c r="O142" s="26">
        <v>55</v>
      </c>
      <c r="P142" s="26"/>
      <c r="Q142" s="17" t="s">
        <v>677</v>
      </c>
      <c r="R142" s="17" t="s">
        <v>665</v>
      </c>
      <c r="S142" s="26"/>
      <c r="T142" s="17" t="s">
        <v>661</v>
      </c>
      <c r="U142" s="2" t="e">
        <f>VLOOKUP(B142,[1]Sheet2!$D$4:$O$181,6,0)</f>
        <v>#N/A</v>
      </c>
    </row>
    <row r="143" s="2" customFormat="1" ht="30" customHeight="1" spans="1:21">
      <c r="A143" s="17" t="s">
        <v>27</v>
      </c>
      <c r="B143" s="17" t="s">
        <v>678</v>
      </c>
      <c r="C143" s="17" t="s">
        <v>569</v>
      </c>
      <c r="D143" s="26" t="s">
        <v>91</v>
      </c>
      <c r="E143" s="17" t="s">
        <v>92</v>
      </c>
      <c r="F143" s="17" t="s">
        <v>74</v>
      </c>
      <c r="G143" s="26" t="s">
        <v>353</v>
      </c>
      <c r="H143" s="17" t="s">
        <v>34</v>
      </c>
      <c r="I143" s="17" t="s">
        <v>661</v>
      </c>
      <c r="J143" s="17" t="s">
        <v>662</v>
      </c>
      <c r="K143" s="17" t="s">
        <v>679</v>
      </c>
      <c r="L143" s="26">
        <v>2</v>
      </c>
      <c r="M143" s="26">
        <v>2</v>
      </c>
      <c r="N143" s="26">
        <f t="shared" si="5"/>
        <v>0</v>
      </c>
      <c r="O143" s="26">
        <v>21</v>
      </c>
      <c r="P143" s="26"/>
      <c r="Q143" s="17" t="s">
        <v>680</v>
      </c>
      <c r="R143" s="17" t="s">
        <v>665</v>
      </c>
      <c r="S143" s="26"/>
      <c r="T143" s="17" t="s">
        <v>661</v>
      </c>
      <c r="U143" s="2" t="e">
        <f>VLOOKUP(B143,[1]Sheet2!$D$4:$O$181,6,0)</f>
        <v>#N/A</v>
      </c>
    </row>
    <row r="144" s="2" customFormat="1" ht="30" customHeight="1" spans="1:21">
      <c r="A144" s="17" t="s">
        <v>27</v>
      </c>
      <c r="B144" s="17" t="s">
        <v>681</v>
      </c>
      <c r="C144" s="17" t="s">
        <v>569</v>
      </c>
      <c r="D144" s="26" t="s">
        <v>91</v>
      </c>
      <c r="E144" s="17" t="s">
        <v>92</v>
      </c>
      <c r="F144" s="17" t="s">
        <v>74</v>
      </c>
      <c r="G144" s="26" t="s">
        <v>305</v>
      </c>
      <c r="H144" s="17" t="s">
        <v>34</v>
      </c>
      <c r="I144" s="17" t="s">
        <v>661</v>
      </c>
      <c r="J144" s="17" t="s">
        <v>662</v>
      </c>
      <c r="K144" s="17" t="s">
        <v>682</v>
      </c>
      <c r="L144" s="26">
        <v>6.2</v>
      </c>
      <c r="M144" s="26">
        <v>6.2</v>
      </c>
      <c r="N144" s="26">
        <f t="shared" si="5"/>
        <v>0</v>
      </c>
      <c r="O144" s="26">
        <v>62</v>
      </c>
      <c r="P144" s="26"/>
      <c r="Q144" s="17" t="s">
        <v>683</v>
      </c>
      <c r="R144" s="17" t="s">
        <v>665</v>
      </c>
      <c r="S144" s="26"/>
      <c r="T144" s="17" t="s">
        <v>661</v>
      </c>
      <c r="U144" s="2" t="e">
        <f>VLOOKUP(B144,[1]Sheet2!$D$4:$O$181,6,0)</f>
        <v>#N/A</v>
      </c>
    </row>
    <row r="145" s="2" customFormat="1" ht="30" customHeight="1" spans="1:21">
      <c r="A145" s="17" t="s">
        <v>27</v>
      </c>
      <c r="B145" s="17" t="s">
        <v>684</v>
      </c>
      <c r="C145" s="17" t="s">
        <v>569</v>
      </c>
      <c r="D145" s="26" t="s">
        <v>91</v>
      </c>
      <c r="E145" s="17" t="s">
        <v>92</v>
      </c>
      <c r="F145" s="17" t="s">
        <v>74</v>
      </c>
      <c r="G145" s="26" t="s">
        <v>338</v>
      </c>
      <c r="H145" s="17" t="s">
        <v>34</v>
      </c>
      <c r="I145" s="17" t="s">
        <v>661</v>
      </c>
      <c r="J145" s="17" t="s">
        <v>662</v>
      </c>
      <c r="K145" s="17" t="s">
        <v>685</v>
      </c>
      <c r="L145" s="26">
        <v>1.805</v>
      </c>
      <c r="M145" s="26">
        <v>1.805</v>
      </c>
      <c r="N145" s="26">
        <f t="shared" si="5"/>
        <v>0</v>
      </c>
      <c r="O145" s="26">
        <v>22</v>
      </c>
      <c r="P145" s="26"/>
      <c r="Q145" s="17" t="s">
        <v>686</v>
      </c>
      <c r="R145" s="17" t="s">
        <v>665</v>
      </c>
      <c r="S145" s="26"/>
      <c r="T145" s="17" t="s">
        <v>661</v>
      </c>
      <c r="U145" s="2" t="e">
        <f>VLOOKUP(B145,[1]Sheet2!$D$4:$O$181,6,0)</f>
        <v>#N/A</v>
      </c>
    </row>
    <row r="146" s="2" customFormat="1" ht="30" customHeight="1" spans="1:21">
      <c r="A146" s="17" t="s">
        <v>27</v>
      </c>
      <c r="B146" s="17" t="s">
        <v>687</v>
      </c>
      <c r="C146" s="17" t="s">
        <v>569</v>
      </c>
      <c r="D146" s="26" t="s">
        <v>91</v>
      </c>
      <c r="E146" s="17" t="s">
        <v>92</v>
      </c>
      <c r="F146" s="17" t="s">
        <v>74</v>
      </c>
      <c r="G146" s="26" t="s">
        <v>333</v>
      </c>
      <c r="H146" s="17" t="s">
        <v>34</v>
      </c>
      <c r="I146" s="17" t="s">
        <v>661</v>
      </c>
      <c r="J146" s="17" t="s">
        <v>662</v>
      </c>
      <c r="K146" s="17" t="s">
        <v>688</v>
      </c>
      <c r="L146" s="26">
        <v>18</v>
      </c>
      <c r="M146" s="26">
        <v>18</v>
      </c>
      <c r="N146" s="26">
        <f t="shared" si="5"/>
        <v>0</v>
      </c>
      <c r="O146" s="26">
        <v>180</v>
      </c>
      <c r="P146" s="26"/>
      <c r="Q146" s="17" t="s">
        <v>689</v>
      </c>
      <c r="R146" s="17" t="s">
        <v>665</v>
      </c>
      <c r="S146" s="26"/>
      <c r="T146" s="17" t="s">
        <v>661</v>
      </c>
      <c r="U146" s="2" t="e">
        <f>VLOOKUP(B146,[1]Sheet2!$D$4:$O$181,6,0)</f>
        <v>#N/A</v>
      </c>
    </row>
    <row r="147" s="2" customFormat="1" ht="30" customHeight="1" spans="1:21">
      <c r="A147" s="17" t="s">
        <v>27</v>
      </c>
      <c r="B147" s="17" t="s">
        <v>690</v>
      </c>
      <c r="C147" s="17" t="s">
        <v>569</v>
      </c>
      <c r="D147" s="26" t="s">
        <v>91</v>
      </c>
      <c r="E147" s="17" t="s">
        <v>92</v>
      </c>
      <c r="F147" s="17" t="s">
        <v>74</v>
      </c>
      <c r="G147" s="26" t="s">
        <v>691</v>
      </c>
      <c r="H147" s="17" t="s">
        <v>34</v>
      </c>
      <c r="I147" s="17" t="s">
        <v>661</v>
      </c>
      <c r="J147" s="17" t="s">
        <v>662</v>
      </c>
      <c r="K147" s="17" t="s">
        <v>692</v>
      </c>
      <c r="L147" s="26">
        <v>1.8</v>
      </c>
      <c r="M147" s="26">
        <v>1.8</v>
      </c>
      <c r="N147" s="26">
        <f t="shared" si="5"/>
        <v>0</v>
      </c>
      <c r="O147" s="26">
        <v>21</v>
      </c>
      <c r="P147" s="26"/>
      <c r="Q147" s="17" t="s">
        <v>680</v>
      </c>
      <c r="R147" s="17" t="s">
        <v>665</v>
      </c>
      <c r="S147" s="26"/>
      <c r="T147" s="17" t="s">
        <v>661</v>
      </c>
      <c r="U147" s="2" t="e">
        <f>VLOOKUP(B147,[1]Sheet2!$D$4:$O$181,6,0)</f>
        <v>#N/A</v>
      </c>
    </row>
    <row r="148" s="2" customFormat="1" ht="30" customHeight="1" spans="1:21">
      <c r="A148" s="17" t="s">
        <v>27</v>
      </c>
      <c r="B148" s="17" t="s">
        <v>693</v>
      </c>
      <c r="C148" s="17" t="s">
        <v>569</v>
      </c>
      <c r="D148" s="26" t="s">
        <v>91</v>
      </c>
      <c r="E148" s="17" t="s">
        <v>92</v>
      </c>
      <c r="F148" s="17" t="s">
        <v>74</v>
      </c>
      <c r="G148" s="26" t="s">
        <v>288</v>
      </c>
      <c r="H148" s="17" t="s">
        <v>34</v>
      </c>
      <c r="I148" s="17" t="s">
        <v>661</v>
      </c>
      <c r="J148" s="17" t="s">
        <v>662</v>
      </c>
      <c r="K148" s="17" t="s">
        <v>694</v>
      </c>
      <c r="L148" s="26">
        <v>0.4</v>
      </c>
      <c r="M148" s="26">
        <v>0.4</v>
      </c>
      <c r="N148" s="26">
        <f t="shared" si="5"/>
        <v>0</v>
      </c>
      <c r="O148" s="26">
        <v>6</v>
      </c>
      <c r="P148" s="26"/>
      <c r="Q148" s="17" t="s">
        <v>695</v>
      </c>
      <c r="R148" s="17" t="s">
        <v>665</v>
      </c>
      <c r="S148" s="26"/>
      <c r="T148" s="17" t="s">
        <v>661</v>
      </c>
      <c r="U148" s="2" t="e">
        <f>VLOOKUP(B148,[1]Sheet2!$D$4:$O$181,6,0)</f>
        <v>#N/A</v>
      </c>
    </row>
    <row r="149" s="2" customFormat="1" ht="30" customHeight="1" spans="1:21">
      <c r="A149" s="17" t="s">
        <v>27</v>
      </c>
      <c r="B149" s="17" t="s">
        <v>696</v>
      </c>
      <c r="C149" s="17" t="s">
        <v>569</v>
      </c>
      <c r="D149" s="26" t="s">
        <v>91</v>
      </c>
      <c r="E149" s="17" t="s">
        <v>92</v>
      </c>
      <c r="F149" s="17" t="s">
        <v>74</v>
      </c>
      <c r="G149" s="26" t="s">
        <v>127</v>
      </c>
      <c r="H149" s="17" t="s">
        <v>34</v>
      </c>
      <c r="I149" s="17" t="s">
        <v>661</v>
      </c>
      <c r="J149" s="17" t="s">
        <v>662</v>
      </c>
      <c r="K149" s="17" t="s">
        <v>697</v>
      </c>
      <c r="L149" s="26">
        <v>6.8</v>
      </c>
      <c r="M149" s="26">
        <v>6.8</v>
      </c>
      <c r="N149" s="26">
        <f t="shared" si="5"/>
        <v>0</v>
      </c>
      <c r="O149" s="26">
        <v>68</v>
      </c>
      <c r="P149" s="26"/>
      <c r="Q149" s="17" t="s">
        <v>698</v>
      </c>
      <c r="R149" s="17" t="s">
        <v>665</v>
      </c>
      <c r="S149" s="26"/>
      <c r="T149" s="17" t="s">
        <v>661</v>
      </c>
      <c r="U149" s="2" t="e">
        <f>VLOOKUP(B149,[1]Sheet2!$D$4:$O$181,6,0)</f>
        <v>#N/A</v>
      </c>
    </row>
    <row r="150" s="2" customFormat="1" ht="30" customHeight="1" spans="1:21">
      <c r="A150" s="17" t="s">
        <v>27</v>
      </c>
      <c r="B150" s="17" t="s">
        <v>699</v>
      </c>
      <c r="C150" s="17" t="s">
        <v>569</v>
      </c>
      <c r="D150" s="26" t="s">
        <v>91</v>
      </c>
      <c r="E150" s="17" t="s">
        <v>92</v>
      </c>
      <c r="F150" s="17" t="s">
        <v>74</v>
      </c>
      <c r="G150" s="26" t="s">
        <v>121</v>
      </c>
      <c r="H150" s="17" t="s">
        <v>34</v>
      </c>
      <c r="I150" s="17" t="s">
        <v>661</v>
      </c>
      <c r="J150" s="17" t="s">
        <v>662</v>
      </c>
      <c r="K150" s="17" t="s">
        <v>700</v>
      </c>
      <c r="L150" s="26">
        <v>6.385</v>
      </c>
      <c r="M150" s="26">
        <v>6.385</v>
      </c>
      <c r="N150" s="26">
        <f t="shared" si="5"/>
        <v>0</v>
      </c>
      <c r="O150" s="26">
        <v>66</v>
      </c>
      <c r="P150" s="26"/>
      <c r="Q150" s="17" t="s">
        <v>701</v>
      </c>
      <c r="R150" s="17" t="s">
        <v>665</v>
      </c>
      <c r="S150" s="26"/>
      <c r="T150" s="17" t="s">
        <v>661</v>
      </c>
      <c r="U150" s="2" t="e">
        <f>VLOOKUP(B150,[1]Sheet2!$D$4:$O$181,6,0)</f>
        <v>#N/A</v>
      </c>
    </row>
    <row r="151" s="2" customFormat="1" ht="30" customHeight="1" spans="1:21">
      <c r="A151" s="17" t="s">
        <v>27</v>
      </c>
      <c r="B151" s="17" t="s">
        <v>702</v>
      </c>
      <c r="C151" s="17" t="s">
        <v>569</v>
      </c>
      <c r="D151" s="26" t="s">
        <v>91</v>
      </c>
      <c r="E151" s="17" t="s">
        <v>92</v>
      </c>
      <c r="F151" s="17" t="s">
        <v>74</v>
      </c>
      <c r="G151" s="26" t="s">
        <v>328</v>
      </c>
      <c r="H151" s="17" t="s">
        <v>34</v>
      </c>
      <c r="I151" s="17" t="s">
        <v>661</v>
      </c>
      <c r="J151" s="17" t="s">
        <v>662</v>
      </c>
      <c r="K151" s="17" t="s">
        <v>703</v>
      </c>
      <c r="L151" s="26">
        <v>4.1</v>
      </c>
      <c r="M151" s="26">
        <v>4.1</v>
      </c>
      <c r="N151" s="26">
        <f t="shared" si="5"/>
        <v>0</v>
      </c>
      <c r="O151" s="26">
        <v>41</v>
      </c>
      <c r="P151" s="26"/>
      <c r="Q151" s="17" t="s">
        <v>704</v>
      </c>
      <c r="R151" s="17" t="s">
        <v>665</v>
      </c>
      <c r="S151" s="26"/>
      <c r="T151" s="17" t="s">
        <v>661</v>
      </c>
      <c r="U151" s="2" t="e">
        <f>VLOOKUP(B151,[1]Sheet2!$D$4:$O$181,6,0)</f>
        <v>#N/A</v>
      </c>
    </row>
    <row r="152" s="2" customFormat="1" ht="30" customHeight="1" spans="1:21">
      <c r="A152" s="17" t="s">
        <v>27</v>
      </c>
      <c r="B152" s="17" t="s">
        <v>705</v>
      </c>
      <c r="C152" s="17" t="s">
        <v>569</v>
      </c>
      <c r="D152" s="26" t="s">
        <v>91</v>
      </c>
      <c r="E152" s="17" t="s">
        <v>92</v>
      </c>
      <c r="F152" s="17" t="s">
        <v>74</v>
      </c>
      <c r="G152" s="26" t="s">
        <v>343</v>
      </c>
      <c r="H152" s="17" t="s">
        <v>34</v>
      </c>
      <c r="I152" s="17" t="s">
        <v>661</v>
      </c>
      <c r="J152" s="17" t="s">
        <v>662</v>
      </c>
      <c r="K152" s="17" t="s">
        <v>706</v>
      </c>
      <c r="L152" s="26">
        <v>7.8</v>
      </c>
      <c r="M152" s="26">
        <v>7.8</v>
      </c>
      <c r="N152" s="26">
        <f t="shared" si="5"/>
        <v>0</v>
      </c>
      <c r="O152" s="26">
        <v>78</v>
      </c>
      <c r="P152" s="26"/>
      <c r="Q152" s="17" t="s">
        <v>707</v>
      </c>
      <c r="R152" s="17" t="s">
        <v>665</v>
      </c>
      <c r="S152" s="26"/>
      <c r="T152" s="17" t="s">
        <v>661</v>
      </c>
      <c r="U152" s="2" t="e">
        <f>VLOOKUP(B152,[1]Sheet2!$D$4:$O$181,6,0)</f>
        <v>#N/A</v>
      </c>
    </row>
    <row r="153" s="5" customFormat="1" ht="30" customHeight="1" spans="1:21">
      <c r="A153" s="17" t="s">
        <v>27</v>
      </c>
      <c r="B153" s="17" t="s">
        <v>708</v>
      </c>
      <c r="C153" s="17" t="s">
        <v>143</v>
      </c>
      <c r="D153" s="17" t="s">
        <v>193</v>
      </c>
      <c r="E153" s="17" t="s">
        <v>207</v>
      </c>
      <c r="F153" s="17" t="s">
        <v>74</v>
      </c>
      <c r="G153" s="17" t="s">
        <v>709</v>
      </c>
      <c r="H153" s="17" t="s">
        <v>34</v>
      </c>
      <c r="I153" s="17" t="s">
        <v>710</v>
      </c>
      <c r="J153" s="17" t="s">
        <v>95</v>
      </c>
      <c r="K153" s="17" t="s">
        <v>711</v>
      </c>
      <c r="L153" s="17">
        <v>10.920917</v>
      </c>
      <c r="M153" s="17">
        <v>8</v>
      </c>
      <c r="N153" s="26">
        <f t="shared" si="5"/>
        <v>2.920917</v>
      </c>
      <c r="O153" s="17">
        <v>2300</v>
      </c>
      <c r="P153" s="26">
        <v>15750</v>
      </c>
      <c r="Q153" s="17" t="s">
        <v>712</v>
      </c>
      <c r="R153" s="17" t="s">
        <v>713</v>
      </c>
      <c r="S153" s="26"/>
      <c r="T153" s="50" t="s">
        <v>714</v>
      </c>
      <c r="U153" s="5" t="str">
        <f>VLOOKUP(B153,[1]Sheet2!$D$4:$O$181,6,0)</f>
        <v>谷瑶村</v>
      </c>
    </row>
    <row r="154" s="5" customFormat="1" ht="30" customHeight="1" spans="1:21">
      <c r="A154" s="17" t="s">
        <v>27</v>
      </c>
      <c r="B154" s="17" t="s">
        <v>715</v>
      </c>
      <c r="C154" s="17" t="s">
        <v>143</v>
      </c>
      <c r="D154" s="17" t="s">
        <v>193</v>
      </c>
      <c r="E154" s="17" t="s">
        <v>207</v>
      </c>
      <c r="F154" s="17" t="s">
        <v>74</v>
      </c>
      <c r="G154" s="17" t="s">
        <v>716</v>
      </c>
      <c r="H154" s="17" t="s">
        <v>34</v>
      </c>
      <c r="I154" s="17" t="s">
        <v>710</v>
      </c>
      <c r="J154" s="17" t="s">
        <v>95</v>
      </c>
      <c r="K154" s="17" t="s">
        <v>717</v>
      </c>
      <c r="L154" s="18">
        <v>32.056569</v>
      </c>
      <c r="M154" s="17">
        <v>25.6</v>
      </c>
      <c r="N154" s="26">
        <f t="shared" si="5"/>
        <v>6.456569</v>
      </c>
      <c r="O154" s="17">
        <v>845</v>
      </c>
      <c r="P154" s="26">
        <v>3846</v>
      </c>
      <c r="Q154" s="17" t="s">
        <v>718</v>
      </c>
      <c r="R154" s="17" t="s">
        <v>719</v>
      </c>
      <c r="S154" s="26"/>
      <c r="T154" s="17" t="s">
        <v>200</v>
      </c>
      <c r="U154" s="5" t="str">
        <f>VLOOKUP(B154,[1]Sheet2!$D$4:$O$181,6,0)</f>
        <v>杨海山村</v>
      </c>
    </row>
    <row r="155" s="5" customFormat="1" ht="30" customHeight="1" spans="1:21">
      <c r="A155" s="17" t="s">
        <v>27</v>
      </c>
      <c r="B155" s="17" t="s">
        <v>720</v>
      </c>
      <c r="C155" s="17" t="s">
        <v>569</v>
      </c>
      <c r="D155" s="17" t="s">
        <v>91</v>
      </c>
      <c r="E155" s="17" t="s">
        <v>92</v>
      </c>
      <c r="F155" s="17" t="s">
        <v>74</v>
      </c>
      <c r="G155" s="17" t="s">
        <v>721</v>
      </c>
      <c r="H155" s="17" t="s">
        <v>34</v>
      </c>
      <c r="I155" s="17" t="s">
        <v>710</v>
      </c>
      <c r="J155" s="17" t="s">
        <v>95</v>
      </c>
      <c r="K155" s="17" t="s">
        <v>722</v>
      </c>
      <c r="L155" s="17">
        <v>80.7635049999995</v>
      </c>
      <c r="M155" s="17">
        <v>76.0447099999995</v>
      </c>
      <c r="N155" s="26">
        <f t="shared" ref="N155:N161" si="6">L155-M155</f>
        <v>4.718795</v>
      </c>
      <c r="O155" s="17">
        <v>250</v>
      </c>
      <c r="P155" s="26">
        <v>976</v>
      </c>
      <c r="Q155" s="17" t="s">
        <v>723</v>
      </c>
      <c r="R155" s="17" t="s">
        <v>724</v>
      </c>
      <c r="S155" s="26"/>
      <c r="T155" s="17" t="s">
        <v>421</v>
      </c>
      <c r="U155" s="5" t="str">
        <f>VLOOKUP(B155,[1]Sheet2!$D$4:$O$181,6,0)</f>
        <v>高沟村</v>
      </c>
    </row>
    <row r="156" s="5" customFormat="1" ht="30" customHeight="1" spans="1:21">
      <c r="A156" s="17" t="s">
        <v>27</v>
      </c>
      <c r="B156" s="17" t="s">
        <v>725</v>
      </c>
      <c r="C156" s="17" t="s">
        <v>569</v>
      </c>
      <c r="D156" s="17" t="s">
        <v>91</v>
      </c>
      <c r="E156" s="17" t="s">
        <v>92</v>
      </c>
      <c r="F156" s="17" t="s">
        <v>74</v>
      </c>
      <c r="G156" s="17" t="s">
        <v>726</v>
      </c>
      <c r="H156" s="17" t="s">
        <v>34</v>
      </c>
      <c r="I156" s="17" t="s">
        <v>710</v>
      </c>
      <c r="J156" s="17" t="s">
        <v>95</v>
      </c>
      <c r="K156" s="17" t="s">
        <v>727</v>
      </c>
      <c r="L156" s="17">
        <v>145.868158</v>
      </c>
      <c r="M156" s="43">
        <v>143.164526</v>
      </c>
      <c r="N156" s="26">
        <f t="shared" si="6"/>
        <v>2.703632</v>
      </c>
      <c r="O156" s="17">
        <v>400</v>
      </c>
      <c r="P156" s="26">
        <v>1350</v>
      </c>
      <c r="Q156" s="17" t="s">
        <v>728</v>
      </c>
      <c r="R156" s="17" t="s">
        <v>729</v>
      </c>
      <c r="S156" s="26"/>
      <c r="T156" s="17" t="s">
        <v>535</v>
      </c>
      <c r="U156" s="5" t="str">
        <f>VLOOKUP(B156,[1]Sheet2!$D$4:$O$181,6,0)</f>
        <v>野狐岭社区</v>
      </c>
    </row>
    <row r="157" s="5" customFormat="1" ht="30" customHeight="1" spans="1:21">
      <c r="A157" s="17" t="s">
        <v>27</v>
      </c>
      <c r="B157" s="17" t="s">
        <v>730</v>
      </c>
      <c r="C157" s="17" t="s">
        <v>143</v>
      </c>
      <c r="D157" s="17" t="s">
        <v>144</v>
      </c>
      <c r="E157" s="17" t="s">
        <v>363</v>
      </c>
      <c r="F157" s="17" t="s">
        <v>74</v>
      </c>
      <c r="G157" s="17" t="s">
        <v>731</v>
      </c>
      <c r="H157" s="17" t="s">
        <v>34</v>
      </c>
      <c r="I157" s="17" t="s">
        <v>710</v>
      </c>
      <c r="J157" s="17" t="s">
        <v>365</v>
      </c>
      <c r="K157" s="17" t="s">
        <v>732</v>
      </c>
      <c r="L157" s="44">
        <v>59.016737</v>
      </c>
      <c r="M157" s="45">
        <v>0</v>
      </c>
      <c r="N157" s="26">
        <f t="shared" si="6"/>
        <v>59.016737</v>
      </c>
      <c r="O157" s="17">
        <v>96</v>
      </c>
      <c r="P157" s="26">
        <v>560</v>
      </c>
      <c r="Q157" s="17" t="s">
        <v>733</v>
      </c>
      <c r="R157" s="17" t="s">
        <v>734</v>
      </c>
      <c r="S157" s="26"/>
      <c r="T157" s="17" t="s">
        <v>547</v>
      </c>
      <c r="U157" s="5" t="str">
        <f>VLOOKUP(B157,[1]Sheet2!$D$4:$O$181,6,0)</f>
        <v>闵店社区黄沟自然村</v>
      </c>
    </row>
    <row r="158" s="5" customFormat="1" ht="30" customHeight="1" spans="1:21">
      <c r="A158" s="17" t="s">
        <v>27</v>
      </c>
      <c r="B158" s="17" t="s">
        <v>735</v>
      </c>
      <c r="C158" s="17" t="s">
        <v>143</v>
      </c>
      <c r="D158" s="17" t="s">
        <v>144</v>
      </c>
      <c r="E158" s="17" t="s">
        <v>145</v>
      </c>
      <c r="F158" s="17" t="s">
        <v>32</v>
      </c>
      <c r="G158" s="17" t="s">
        <v>736</v>
      </c>
      <c r="H158" s="17" t="s">
        <v>34</v>
      </c>
      <c r="I158" s="17" t="s">
        <v>710</v>
      </c>
      <c r="J158" s="17" t="s">
        <v>36</v>
      </c>
      <c r="K158" s="17" t="s">
        <v>737</v>
      </c>
      <c r="L158" s="17">
        <v>102.841489</v>
      </c>
      <c r="M158" s="34">
        <v>82.2</v>
      </c>
      <c r="N158" s="26">
        <f t="shared" si="6"/>
        <v>20.641489</v>
      </c>
      <c r="O158" s="17">
        <v>307</v>
      </c>
      <c r="P158" s="26">
        <v>1201</v>
      </c>
      <c r="Q158" s="17" t="s">
        <v>738</v>
      </c>
      <c r="R158" s="17" t="s">
        <v>739</v>
      </c>
      <c r="S158" s="26"/>
      <c r="T158" s="17" t="s">
        <v>200</v>
      </c>
      <c r="U158" s="5" t="str">
        <f>VLOOKUP(B158,[1]Sheet2!$D$4:$O$181,6,0)</f>
        <v>张奇庄村</v>
      </c>
    </row>
    <row r="159" s="5" customFormat="1" ht="30" customHeight="1" spans="1:21">
      <c r="A159" s="17" t="s">
        <v>27</v>
      </c>
      <c r="B159" s="17" t="s">
        <v>740</v>
      </c>
      <c r="C159" s="17" t="s">
        <v>569</v>
      </c>
      <c r="D159" s="17" t="s">
        <v>91</v>
      </c>
      <c r="E159" s="17" t="s">
        <v>137</v>
      </c>
      <c r="F159" s="17" t="s">
        <v>32</v>
      </c>
      <c r="G159" s="26" t="s">
        <v>741</v>
      </c>
      <c r="H159" s="17" t="s">
        <v>34</v>
      </c>
      <c r="I159" s="17" t="s">
        <v>515</v>
      </c>
      <c r="J159" s="17" t="s">
        <v>95</v>
      </c>
      <c r="K159" s="17" t="s">
        <v>742</v>
      </c>
      <c r="L159" s="17">
        <v>200</v>
      </c>
      <c r="M159" s="17">
        <v>200</v>
      </c>
      <c r="N159" s="26">
        <f t="shared" si="6"/>
        <v>0</v>
      </c>
      <c r="O159" s="26">
        <v>478</v>
      </c>
      <c r="P159" s="26">
        <v>2146</v>
      </c>
      <c r="Q159" s="17" t="s">
        <v>743</v>
      </c>
      <c r="R159" s="17" t="s">
        <v>744</v>
      </c>
      <c r="S159" s="26"/>
      <c r="T159" s="17" t="s">
        <v>515</v>
      </c>
      <c r="U159" s="5" t="str">
        <f>VLOOKUP(B159,[1]Sheet2!$D$4:$O$181,6,0)</f>
        <v>高沟村等</v>
      </c>
    </row>
    <row r="160" s="5" customFormat="1" ht="30" customHeight="1" spans="1:20">
      <c r="A160" s="17" t="s">
        <v>27</v>
      </c>
      <c r="B160" s="17" t="s">
        <v>745</v>
      </c>
      <c r="C160" s="17" t="s">
        <v>569</v>
      </c>
      <c r="D160" s="17" t="s">
        <v>91</v>
      </c>
      <c r="E160" s="17" t="s">
        <v>92</v>
      </c>
      <c r="F160" s="17" t="s">
        <v>74</v>
      </c>
      <c r="G160" s="17" t="s">
        <v>746</v>
      </c>
      <c r="H160" s="17" t="s">
        <v>34</v>
      </c>
      <c r="I160" s="17" t="s">
        <v>542</v>
      </c>
      <c r="J160" s="17" t="s">
        <v>95</v>
      </c>
      <c r="K160" s="17" t="s">
        <v>747</v>
      </c>
      <c r="L160" s="17">
        <v>79.67102</v>
      </c>
      <c r="M160" s="17">
        <v>63.736816</v>
      </c>
      <c r="N160" s="26">
        <f t="shared" si="6"/>
        <v>15.934204</v>
      </c>
      <c r="O160" s="26">
        <v>15</v>
      </c>
      <c r="P160" s="17">
        <v>70</v>
      </c>
      <c r="Q160" s="17" t="s">
        <v>748</v>
      </c>
      <c r="R160" s="17" t="s">
        <v>749</v>
      </c>
      <c r="S160" s="26"/>
      <c r="T160" s="17" t="s">
        <v>535</v>
      </c>
    </row>
    <row r="161" s="5" customFormat="1" ht="30" customHeight="1" spans="1:20">
      <c r="A161" s="17" t="s">
        <v>27</v>
      </c>
      <c r="B161" s="17" t="s">
        <v>750</v>
      </c>
      <c r="C161" s="17" t="s">
        <v>569</v>
      </c>
      <c r="D161" s="17" t="s">
        <v>91</v>
      </c>
      <c r="E161" s="17" t="s">
        <v>525</v>
      </c>
      <c r="F161" s="17" t="s">
        <v>74</v>
      </c>
      <c r="G161" s="17" t="s">
        <v>751</v>
      </c>
      <c r="H161" s="17" t="s">
        <v>34</v>
      </c>
      <c r="I161" s="17" t="s">
        <v>542</v>
      </c>
      <c r="J161" s="17" t="s">
        <v>95</v>
      </c>
      <c r="K161" s="17" t="s">
        <v>752</v>
      </c>
      <c r="L161" s="18">
        <v>35.974847</v>
      </c>
      <c r="M161" s="18">
        <v>28.7</v>
      </c>
      <c r="N161" s="26">
        <f t="shared" si="6"/>
        <v>7.274847</v>
      </c>
      <c r="O161" s="26">
        <v>405</v>
      </c>
      <c r="P161" s="17">
        <v>1200</v>
      </c>
      <c r="Q161" s="17" t="s">
        <v>753</v>
      </c>
      <c r="R161" s="17" t="s">
        <v>754</v>
      </c>
      <c r="S161" s="26"/>
      <c r="T161" s="17" t="s">
        <v>200</v>
      </c>
    </row>
    <row r="162" s="5" customFormat="1" ht="30" customHeight="1" spans="1:20">
      <c r="A162" s="17" t="s">
        <v>27</v>
      </c>
      <c r="B162" s="17" t="s">
        <v>755</v>
      </c>
      <c r="C162" s="17" t="s">
        <v>143</v>
      </c>
      <c r="D162" s="17" t="s">
        <v>144</v>
      </c>
      <c r="E162" s="17" t="s">
        <v>145</v>
      </c>
      <c r="F162" s="17" t="s">
        <v>74</v>
      </c>
      <c r="G162" s="17" t="s">
        <v>756</v>
      </c>
      <c r="H162" s="17" t="s">
        <v>34</v>
      </c>
      <c r="I162" s="17" t="s">
        <v>542</v>
      </c>
      <c r="J162" s="17" t="s">
        <v>36</v>
      </c>
      <c r="K162" s="17" t="s">
        <v>757</v>
      </c>
      <c r="L162" s="17">
        <v>15.838495</v>
      </c>
      <c r="M162" s="17">
        <v>12.670796</v>
      </c>
      <c r="N162" s="26">
        <f t="shared" ref="N162:N168" si="7">L162-M162</f>
        <v>3.167699</v>
      </c>
      <c r="O162" s="26">
        <v>468</v>
      </c>
      <c r="P162" s="17">
        <v>1860</v>
      </c>
      <c r="Q162" s="17" t="s">
        <v>758</v>
      </c>
      <c r="R162" s="17" t="s">
        <v>759</v>
      </c>
      <c r="S162" s="26"/>
      <c r="T162" s="17" t="s">
        <v>535</v>
      </c>
    </row>
    <row r="163" s="5" customFormat="1" ht="30" customHeight="1" spans="1:20">
      <c r="A163" s="17" t="s">
        <v>27</v>
      </c>
      <c r="B163" s="17" t="s">
        <v>760</v>
      </c>
      <c r="C163" s="17" t="s">
        <v>569</v>
      </c>
      <c r="D163" s="17" t="s">
        <v>473</v>
      </c>
      <c r="E163" s="17" t="s">
        <v>466</v>
      </c>
      <c r="F163" s="26" t="s">
        <v>32</v>
      </c>
      <c r="G163" s="17" t="s">
        <v>761</v>
      </c>
      <c r="H163" s="17" t="s">
        <v>34</v>
      </c>
      <c r="I163" s="17" t="s">
        <v>762</v>
      </c>
      <c r="J163" s="17" t="s">
        <v>763</v>
      </c>
      <c r="K163" s="17" t="s">
        <v>764</v>
      </c>
      <c r="L163" s="44">
        <v>31</v>
      </c>
      <c r="M163" s="26">
        <v>31</v>
      </c>
      <c r="N163" s="26">
        <f t="shared" si="7"/>
        <v>0</v>
      </c>
      <c r="O163" s="17">
        <v>150</v>
      </c>
      <c r="P163" s="26">
        <v>500</v>
      </c>
      <c r="Q163" s="17" t="s">
        <v>765</v>
      </c>
      <c r="R163" s="17" t="s">
        <v>766</v>
      </c>
      <c r="S163" s="26"/>
      <c r="T163" s="43" t="s">
        <v>547</v>
      </c>
    </row>
    <row r="164" s="5" customFormat="1" ht="30" customHeight="1" spans="1:20">
      <c r="A164" s="17" t="s">
        <v>27</v>
      </c>
      <c r="B164" s="17" t="s">
        <v>767</v>
      </c>
      <c r="C164" s="17" t="s">
        <v>143</v>
      </c>
      <c r="D164" s="17" t="s">
        <v>144</v>
      </c>
      <c r="E164" s="17" t="s">
        <v>207</v>
      </c>
      <c r="F164" s="17" t="s">
        <v>74</v>
      </c>
      <c r="G164" s="17" t="s">
        <v>768</v>
      </c>
      <c r="H164" s="17" t="s">
        <v>34</v>
      </c>
      <c r="I164" s="17" t="s">
        <v>762</v>
      </c>
      <c r="J164" s="17" t="s">
        <v>210</v>
      </c>
      <c r="K164" s="17" t="s">
        <v>769</v>
      </c>
      <c r="L164" s="26">
        <v>96.212339</v>
      </c>
      <c r="M164" s="26">
        <v>76.969871</v>
      </c>
      <c r="N164" s="26">
        <f t="shared" si="7"/>
        <v>19.242468</v>
      </c>
      <c r="O164" s="17">
        <v>746</v>
      </c>
      <c r="P164" s="26">
        <v>2834</v>
      </c>
      <c r="Q164" s="17" t="s">
        <v>770</v>
      </c>
      <c r="R164" s="17" t="s">
        <v>770</v>
      </c>
      <c r="S164" s="26"/>
      <c r="T164" s="17" t="s">
        <v>535</v>
      </c>
    </row>
    <row r="165" s="6" customFormat="1" ht="30" customHeight="1" spans="1:20">
      <c r="A165" s="17" t="s">
        <v>27</v>
      </c>
      <c r="B165" s="39" t="s">
        <v>771</v>
      </c>
      <c r="C165" s="39" t="s">
        <v>71</v>
      </c>
      <c r="D165" s="26" t="s">
        <v>80</v>
      </c>
      <c r="E165" s="39" t="s">
        <v>81</v>
      </c>
      <c r="F165" s="39" t="s">
        <v>74</v>
      </c>
      <c r="G165" s="39" t="s">
        <v>27</v>
      </c>
      <c r="H165" s="17" t="s">
        <v>34</v>
      </c>
      <c r="I165" s="17" t="s">
        <v>772</v>
      </c>
      <c r="J165" s="17" t="s">
        <v>95</v>
      </c>
      <c r="K165" s="44" t="s">
        <v>773</v>
      </c>
      <c r="L165" s="26">
        <v>50</v>
      </c>
      <c r="M165" s="26">
        <v>50</v>
      </c>
      <c r="N165" s="26">
        <f t="shared" si="7"/>
        <v>0</v>
      </c>
      <c r="O165" s="17"/>
      <c r="P165" s="26"/>
      <c r="Q165" s="39" t="s">
        <v>774</v>
      </c>
      <c r="R165" s="39" t="s">
        <v>775</v>
      </c>
      <c r="S165" s="34"/>
      <c r="T165" s="43" t="s">
        <v>772</v>
      </c>
    </row>
    <row r="166" s="7" customFormat="1" ht="30" customHeight="1" spans="1:20">
      <c r="A166" s="17" t="s">
        <v>27</v>
      </c>
      <c r="B166" s="17" t="s">
        <v>776</v>
      </c>
      <c r="C166" s="17" t="s">
        <v>569</v>
      </c>
      <c r="D166" s="17" t="s">
        <v>777</v>
      </c>
      <c r="E166" s="17" t="s">
        <v>777</v>
      </c>
      <c r="F166" s="26" t="s">
        <v>74</v>
      </c>
      <c r="G166" s="17" t="s">
        <v>160</v>
      </c>
      <c r="H166" s="17" t="s">
        <v>34</v>
      </c>
      <c r="I166" s="39" t="s">
        <v>778</v>
      </c>
      <c r="J166" s="26" t="s">
        <v>779</v>
      </c>
      <c r="K166" s="17" t="s">
        <v>780</v>
      </c>
      <c r="L166" s="44">
        <v>47.033993</v>
      </c>
      <c r="M166" s="44">
        <v>47.033993</v>
      </c>
      <c r="N166" s="26">
        <f t="shared" si="7"/>
        <v>0</v>
      </c>
      <c r="O166" s="26">
        <v>300</v>
      </c>
      <c r="P166" s="26">
        <v>1200</v>
      </c>
      <c r="Q166" s="17" t="s">
        <v>781</v>
      </c>
      <c r="R166" s="17" t="s">
        <v>782</v>
      </c>
      <c r="S166" s="26"/>
      <c r="T166" s="17" t="s">
        <v>783</v>
      </c>
    </row>
    <row r="167" s="7" customFormat="1" ht="30" customHeight="1" spans="1:20">
      <c r="A167" s="17" t="s">
        <v>27</v>
      </c>
      <c r="B167" s="17" t="s">
        <v>784</v>
      </c>
      <c r="C167" s="17" t="s">
        <v>569</v>
      </c>
      <c r="D167" s="17" t="s">
        <v>777</v>
      </c>
      <c r="E167" s="17" t="s">
        <v>777</v>
      </c>
      <c r="F167" s="26" t="s">
        <v>74</v>
      </c>
      <c r="G167" s="17" t="s">
        <v>785</v>
      </c>
      <c r="H167" s="17" t="s">
        <v>34</v>
      </c>
      <c r="I167" s="39" t="s">
        <v>778</v>
      </c>
      <c r="J167" s="26" t="s">
        <v>779</v>
      </c>
      <c r="K167" s="17" t="s">
        <v>786</v>
      </c>
      <c r="L167" s="17">
        <v>50</v>
      </c>
      <c r="M167" s="17">
        <v>50</v>
      </c>
      <c r="N167" s="26">
        <f t="shared" si="7"/>
        <v>0</v>
      </c>
      <c r="O167" s="26">
        <v>30</v>
      </c>
      <c r="P167" s="26">
        <v>120</v>
      </c>
      <c r="Q167" s="17" t="s">
        <v>787</v>
      </c>
      <c r="R167" s="17" t="s">
        <v>788</v>
      </c>
      <c r="S167" s="17"/>
      <c r="T167" s="48" t="s">
        <v>714</v>
      </c>
    </row>
    <row r="168" s="7" customFormat="1" ht="30" customHeight="1" spans="1:20">
      <c r="A168" s="17" t="s">
        <v>27</v>
      </c>
      <c r="B168" s="17" t="s">
        <v>789</v>
      </c>
      <c r="C168" s="17" t="s">
        <v>569</v>
      </c>
      <c r="D168" s="17" t="s">
        <v>777</v>
      </c>
      <c r="E168" s="17" t="s">
        <v>777</v>
      </c>
      <c r="F168" s="26" t="s">
        <v>74</v>
      </c>
      <c r="G168" s="17" t="s">
        <v>790</v>
      </c>
      <c r="H168" s="17" t="s">
        <v>34</v>
      </c>
      <c r="I168" s="39" t="s">
        <v>778</v>
      </c>
      <c r="J168" s="26" t="s">
        <v>779</v>
      </c>
      <c r="K168" s="17" t="s">
        <v>791</v>
      </c>
      <c r="L168" s="46">
        <v>250</v>
      </c>
      <c r="M168" s="44">
        <v>200</v>
      </c>
      <c r="N168" s="26">
        <f t="shared" si="7"/>
        <v>50</v>
      </c>
      <c r="O168" s="17">
        <v>40</v>
      </c>
      <c r="P168" s="26">
        <v>200</v>
      </c>
      <c r="Q168" s="17" t="s">
        <v>792</v>
      </c>
      <c r="R168" s="17" t="s">
        <v>793</v>
      </c>
      <c r="S168" s="26"/>
      <c r="T168" s="43" t="s">
        <v>547</v>
      </c>
    </row>
    <row r="169" s="7" customFormat="1" ht="30" customHeight="1" spans="1:20">
      <c r="A169" s="17" t="s">
        <v>27</v>
      </c>
      <c r="B169" s="17" t="s">
        <v>794</v>
      </c>
      <c r="C169" s="17" t="s">
        <v>569</v>
      </c>
      <c r="D169" s="17" t="s">
        <v>777</v>
      </c>
      <c r="E169" s="17" t="s">
        <v>777</v>
      </c>
      <c r="F169" s="26" t="s">
        <v>74</v>
      </c>
      <c r="G169" s="17" t="s">
        <v>440</v>
      </c>
      <c r="H169" s="17" t="s">
        <v>34</v>
      </c>
      <c r="I169" s="39" t="s">
        <v>778</v>
      </c>
      <c r="J169" s="26" t="s">
        <v>779</v>
      </c>
      <c r="K169" s="17" t="s">
        <v>795</v>
      </c>
      <c r="L169" s="44">
        <v>93.913555</v>
      </c>
      <c r="M169" s="44">
        <v>93.913555</v>
      </c>
      <c r="N169" s="26">
        <f>L169-M169</f>
        <v>0</v>
      </c>
      <c r="O169" s="17">
        <v>20</v>
      </c>
      <c r="P169" s="26">
        <v>35</v>
      </c>
      <c r="Q169" s="17" t="s">
        <v>796</v>
      </c>
      <c r="R169" s="17" t="s">
        <v>797</v>
      </c>
      <c r="S169" s="26"/>
      <c r="T169" s="17" t="s">
        <v>783</v>
      </c>
    </row>
    <row r="170" s="7" customFormat="1" ht="30" customHeight="1" spans="1:20">
      <c r="A170" s="17" t="s">
        <v>27</v>
      </c>
      <c r="B170" s="17" t="s">
        <v>798</v>
      </c>
      <c r="C170" s="17" t="s">
        <v>569</v>
      </c>
      <c r="D170" s="17" t="s">
        <v>777</v>
      </c>
      <c r="E170" s="17" t="s">
        <v>777</v>
      </c>
      <c r="F170" s="26" t="s">
        <v>74</v>
      </c>
      <c r="G170" s="17" t="s">
        <v>178</v>
      </c>
      <c r="H170" s="17" t="s">
        <v>34</v>
      </c>
      <c r="I170" s="39" t="s">
        <v>778</v>
      </c>
      <c r="J170" s="26" t="s">
        <v>779</v>
      </c>
      <c r="K170" s="17" t="s">
        <v>799</v>
      </c>
      <c r="L170" s="17">
        <v>50</v>
      </c>
      <c r="M170" s="17">
        <v>50</v>
      </c>
      <c r="N170" s="26">
        <f t="shared" ref="N170:N206" si="8">L170-M170</f>
        <v>0</v>
      </c>
      <c r="O170" s="17">
        <v>5</v>
      </c>
      <c r="P170" s="26">
        <v>10</v>
      </c>
      <c r="Q170" s="17" t="s">
        <v>800</v>
      </c>
      <c r="R170" s="17" t="s">
        <v>801</v>
      </c>
      <c r="S170" s="26"/>
      <c r="T170" s="48" t="s">
        <v>714</v>
      </c>
    </row>
    <row r="171" s="7" customFormat="1" ht="30" customHeight="1" spans="1:20">
      <c r="A171" s="17" t="s">
        <v>27</v>
      </c>
      <c r="B171" s="17" t="s">
        <v>802</v>
      </c>
      <c r="C171" s="17" t="s">
        <v>569</v>
      </c>
      <c r="D171" s="17" t="s">
        <v>777</v>
      </c>
      <c r="E171" s="17" t="s">
        <v>777</v>
      </c>
      <c r="F171" s="26" t="s">
        <v>74</v>
      </c>
      <c r="G171" s="17" t="s">
        <v>803</v>
      </c>
      <c r="H171" s="17" t="s">
        <v>34</v>
      </c>
      <c r="I171" s="39" t="s">
        <v>778</v>
      </c>
      <c r="J171" s="26" t="s">
        <v>779</v>
      </c>
      <c r="K171" s="17" t="s">
        <v>804</v>
      </c>
      <c r="L171" s="17">
        <v>50</v>
      </c>
      <c r="M171" s="17">
        <v>50</v>
      </c>
      <c r="N171" s="26">
        <f t="shared" si="8"/>
        <v>0</v>
      </c>
      <c r="O171" s="17">
        <v>4</v>
      </c>
      <c r="P171" s="26">
        <v>7</v>
      </c>
      <c r="Q171" s="17" t="s">
        <v>805</v>
      </c>
      <c r="R171" s="17" t="s">
        <v>806</v>
      </c>
      <c r="S171" s="26"/>
      <c r="T171" s="48" t="s">
        <v>714</v>
      </c>
    </row>
    <row r="172" s="7" customFormat="1" ht="30" customHeight="1" spans="1:20">
      <c r="A172" s="17" t="s">
        <v>27</v>
      </c>
      <c r="B172" s="17" t="s">
        <v>807</v>
      </c>
      <c r="C172" s="17" t="s">
        <v>569</v>
      </c>
      <c r="D172" s="17" t="s">
        <v>777</v>
      </c>
      <c r="E172" s="17" t="s">
        <v>777</v>
      </c>
      <c r="F172" s="26" t="s">
        <v>74</v>
      </c>
      <c r="G172" s="17" t="s">
        <v>808</v>
      </c>
      <c r="H172" s="17" t="s">
        <v>34</v>
      </c>
      <c r="I172" s="39" t="s">
        <v>778</v>
      </c>
      <c r="J172" s="26" t="s">
        <v>779</v>
      </c>
      <c r="K172" s="17" t="s">
        <v>809</v>
      </c>
      <c r="L172" s="17">
        <v>182.141139</v>
      </c>
      <c r="M172" s="17">
        <v>182.141139</v>
      </c>
      <c r="N172" s="26">
        <f t="shared" si="8"/>
        <v>0</v>
      </c>
      <c r="O172" s="17">
        <v>9</v>
      </c>
      <c r="P172" s="26">
        <v>35</v>
      </c>
      <c r="Q172" s="17" t="s">
        <v>810</v>
      </c>
      <c r="R172" s="17" t="s">
        <v>811</v>
      </c>
      <c r="S172" s="26"/>
      <c r="T172" s="48" t="s">
        <v>812</v>
      </c>
    </row>
    <row r="173" s="7" customFormat="1" ht="30" customHeight="1" spans="1:20">
      <c r="A173" s="17" t="s">
        <v>27</v>
      </c>
      <c r="B173" s="17" t="s">
        <v>813</v>
      </c>
      <c r="C173" s="17" t="s">
        <v>569</v>
      </c>
      <c r="D173" s="17" t="s">
        <v>777</v>
      </c>
      <c r="E173" s="17" t="s">
        <v>777</v>
      </c>
      <c r="F173" s="26" t="s">
        <v>74</v>
      </c>
      <c r="G173" s="17" t="s">
        <v>605</v>
      </c>
      <c r="H173" s="17" t="s">
        <v>34</v>
      </c>
      <c r="I173" s="39" t="s">
        <v>778</v>
      </c>
      <c r="J173" s="26" t="s">
        <v>779</v>
      </c>
      <c r="K173" s="17" t="s">
        <v>814</v>
      </c>
      <c r="L173" s="17">
        <v>50</v>
      </c>
      <c r="M173" s="17">
        <v>50</v>
      </c>
      <c r="N173" s="26">
        <f t="shared" si="8"/>
        <v>0</v>
      </c>
      <c r="O173" s="17">
        <v>4</v>
      </c>
      <c r="P173" s="26">
        <v>16</v>
      </c>
      <c r="Q173" s="17" t="s">
        <v>815</v>
      </c>
      <c r="R173" s="17" t="s">
        <v>816</v>
      </c>
      <c r="S173" s="26"/>
      <c r="T173" s="17" t="s">
        <v>783</v>
      </c>
    </row>
    <row r="174" s="7" customFormat="1" ht="30" customHeight="1" spans="1:20">
      <c r="A174" s="17" t="s">
        <v>27</v>
      </c>
      <c r="B174" s="17" t="s">
        <v>817</v>
      </c>
      <c r="C174" s="17" t="s">
        <v>569</v>
      </c>
      <c r="D174" s="17" t="s">
        <v>777</v>
      </c>
      <c r="E174" s="17" t="s">
        <v>777</v>
      </c>
      <c r="F174" s="26" t="s">
        <v>74</v>
      </c>
      <c r="G174" s="17" t="s">
        <v>818</v>
      </c>
      <c r="H174" s="17" t="s">
        <v>34</v>
      </c>
      <c r="I174" s="39" t="s">
        <v>778</v>
      </c>
      <c r="J174" s="26" t="s">
        <v>779</v>
      </c>
      <c r="K174" s="17" t="s">
        <v>819</v>
      </c>
      <c r="L174" s="44">
        <v>50</v>
      </c>
      <c r="M174" s="17">
        <v>50</v>
      </c>
      <c r="N174" s="26">
        <f t="shared" si="8"/>
        <v>0</v>
      </c>
      <c r="O174" s="17">
        <v>160</v>
      </c>
      <c r="P174" s="26">
        <v>500</v>
      </c>
      <c r="Q174" s="17" t="s">
        <v>820</v>
      </c>
      <c r="R174" s="17" t="s">
        <v>821</v>
      </c>
      <c r="S174" s="26"/>
      <c r="T174" s="17" t="s">
        <v>783</v>
      </c>
    </row>
    <row r="175" s="7" customFormat="1" ht="30" customHeight="1" spans="1:20">
      <c r="A175" s="17" t="s">
        <v>27</v>
      </c>
      <c r="B175" s="17" t="s">
        <v>822</v>
      </c>
      <c r="C175" s="17" t="s">
        <v>569</v>
      </c>
      <c r="D175" s="17" t="s">
        <v>91</v>
      </c>
      <c r="E175" s="17" t="s">
        <v>541</v>
      </c>
      <c r="F175" s="26" t="s">
        <v>74</v>
      </c>
      <c r="G175" s="17" t="s">
        <v>266</v>
      </c>
      <c r="H175" s="17" t="s">
        <v>34</v>
      </c>
      <c r="I175" s="39" t="s">
        <v>778</v>
      </c>
      <c r="J175" s="26" t="s">
        <v>779</v>
      </c>
      <c r="K175" s="17" t="s">
        <v>823</v>
      </c>
      <c r="L175" s="44">
        <v>34.721749</v>
      </c>
      <c r="M175" s="44">
        <v>34.721749</v>
      </c>
      <c r="N175" s="26">
        <f t="shared" si="8"/>
        <v>0</v>
      </c>
      <c r="O175" s="17">
        <v>10</v>
      </c>
      <c r="P175" s="26">
        <v>30</v>
      </c>
      <c r="Q175" s="17" t="s">
        <v>824</v>
      </c>
      <c r="R175" s="17" t="s">
        <v>825</v>
      </c>
      <c r="S175" s="26"/>
      <c r="T175" s="17" t="s">
        <v>547</v>
      </c>
    </row>
    <row r="176" s="7" customFormat="1" ht="30" customHeight="1" spans="1:20">
      <c r="A176" s="17" t="s">
        <v>27</v>
      </c>
      <c r="B176" s="39" t="s">
        <v>826</v>
      </c>
      <c r="C176" s="39" t="s">
        <v>569</v>
      </c>
      <c r="D176" s="17" t="s">
        <v>91</v>
      </c>
      <c r="E176" s="17" t="s">
        <v>541</v>
      </c>
      <c r="F176" s="39" t="s">
        <v>74</v>
      </c>
      <c r="G176" s="39" t="s">
        <v>190</v>
      </c>
      <c r="H176" s="17" t="s">
        <v>34</v>
      </c>
      <c r="I176" s="17" t="s">
        <v>827</v>
      </c>
      <c r="J176" s="39" t="s">
        <v>543</v>
      </c>
      <c r="K176" s="39" t="s">
        <v>828</v>
      </c>
      <c r="L176" s="17">
        <v>193.781857</v>
      </c>
      <c r="M176" s="17">
        <v>193.781857</v>
      </c>
      <c r="N176" s="26">
        <f t="shared" si="8"/>
        <v>0</v>
      </c>
      <c r="O176" s="17">
        <v>6</v>
      </c>
      <c r="P176" s="26">
        <v>25</v>
      </c>
      <c r="Q176" s="39" t="s">
        <v>829</v>
      </c>
      <c r="R176" s="39" t="s">
        <v>830</v>
      </c>
      <c r="S176" s="26"/>
      <c r="T176" s="48" t="s">
        <v>831</v>
      </c>
    </row>
    <row r="177" s="7" customFormat="1" ht="30" customHeight="1" spans="1:20">
      <c r="A177" s="17" t="s">
        <v>27</v>
      </c>
      <c r="B177" s="39" t="s">
        <v>832</v>
      </c>
      <c r="C177" s="39" t="s">
        <v>29</v>
      </c>
      <c r="D177" s="39" t="s">
        <v>401</v>
      </c>
      <c r="E177" s="17" t="s">
        <v>833</v>
      </c>
      <c r="F177" s="39" t="s">
        <v>74</v>
      </c>
      <c r="G177" s="39" t="s">
        <v>27</v>
      </c>
      <c r="H177" s="17" t="s">
        <v>34</v>
      </c>
      <c r="I177" s="39" t="s">
        <v>834</v>
      </c>
      <c r="J177" s="39" t="s">
        <v>95</v>
      </c>
      <c r="K177" s="36" t="s">
        <v>835</v>
      </c>
      <c r="L177" s="17">
        <v>130</v>
      </c>
      <c r="M177" s="17">
        <v>130</v>
      </c>
      <c r="N177" s="26">
        <f t="shared" si="8"/>
        <v>0</v>
      </c>
      <c r="O177" s="17">
        <v>307</v>
      </c>
      <c r="P177" s="26">
        <v>1726</v>
      </c>
      <c r="Q177" s="51" t="s">
        <v>836</v>
      </c>
      <c r="R177" s="51" t="s">
        <v>837</v>
      </c>
      <c r="S177" s="26"/>
      <c r="T177" s="39" t="s">
        <v>834</v>
      </c>
    </row>
    <row r="178" s="8" customFormat="1" ht="30" customHeight="1" spans="1:20">
      <c r="A178" s="17" t="s">
        <v>27</v>
      </c>
      <c r="B178" s="39" t="s">
        <v>838</v>
      </c>
      <c r="C178" s="39" t="s">
        <v>569</v>
      </c>
      <c r="D178" s="39" t="s">
        <v>401</v>
      </c>
      <c r="E178" s="40" t="s">
        <v>839</v>
      </c>
      <c r="F178" s="39" t="s">
        <v>74</v>
      </c>
      <c r="G178" s="39" t="s">
        <v>840</v>
      </c>
      <c r="H178" s="39" t="s">
        <v>34</v>
      </c>
      <c r="I178" s="17" t="s">
        <v>841</v>
      </c>
      <c r="J178" s="40" t="s">
        <v>612</v>
      </c>
      <c r="K178" s="39" t="s">
        <v>842</v>
      </c>
      <c r="L178" s="17">
        <v>9.42</v>
      </c>
      <c r="M178" s="39">
        <v>9.42</v>
      </c>
      <c r="N178" s="26">
        <f t="shared" si="8"/>
        <v>0</v>
      </c>
      <c r="O178" s="47">
        <v>0</v>
      </c>
      <c r="P178" s="47">
        <v>0</v>
      </c>
      <c r="Q178" s="39" t="s">
        <v>843</v>
      </c>
      <c r="R178" s="39" t="s">
        <v>844</v>
      </c>
      <c r="S178" s="47"/>
      <c r="T178" s="48" t="s">
        <v>812</v>
      </c>
    </row>
    <row r="179" ht="30" customHeight="1" spans="1:20">
      <c r="A179" s="17" t="s">
        <v>27</v>
      </c>
      <c r="B179" s="41" t="s">
        <v>845</v>
      </c>
      <c r="C179" s="17" t="s">
        <v>846</v>
      </c>
      <c r="D179" s="17" t="s">
        <v>846</v>
      </c>
      <c r="E179" s="17" t="s">
        <v>846</v>
      </c>
      <c r="F179" s="39" t="s">
        <v>74</v>
      </c>
      <c r="G179" s="41" t="s">
        <v>847</v>
      </c>
      <c r="H179" s="41" t="s">
        <v>34</v>
      </c>
      <c r="I179" s="17" t="s">
        <v>389</v>
      </c>
      <c r="J179" s="41" t="s">
        <v>36</v>
      </c>
      <c r="K179" s="41" t="s">
        <v>848</v>
      </c>
      <c r="L179" s="26">
        <v>30</v>
      </c>
      <c r="M179" s="17">
        <v>30</v>
      </c>
      <c r="N179" s="26">
        <f t="shared" si="8"/>
        <v>0</v>
      </c>
      <c r="O179" s="41" t="s">
        <v>849</v>
      </c>
      <c r="P179" s="41" t="s">
        <v>849</v>
      </c>
      <c r="Q179" s="41" t="s">
        <v>849</v>
      </c>
      <c r="R179" s="41" t="s">
        <v>849</v>
      </c>
      <c r="S179" s="52"/>
      <c r="T179" s="17" t="s">
        <v>389</v>
      </c>
    </row>
    <row r="180" ht="30" customHeight="1" spans="1:20">
      <c r="A180" s="17" t="s">
        <v>27</v>
      </c>
      <c r="B180" s="41" t="s">
        <v>850</v>
      </c>
      <c r="C180" s="17" t="s">
        <v>846</v>
      </c>
      <c r="D180" s="17" t="s">
        <v>846</v>
      </c>
      <c r="E180" s="17" t="s">
        <v>846</v>
      </c>
      <c r="F180" s="39" t="s">
        <v>74</v>
      </c>
      <c r="G180" s="41" t="s">
        <v>851</v>
      </c>
      <c r="H180" s="26" t="s">
        <v>34</v>
      </c>
      <c r="I180" s="48" t="s">
        <v>852</v>
      </c>
      <c r="J180" s="41" t="s">
        <v>210</v>
      </c>
      <c r="K180" s="41" t="s">
        <v>853</v>
      </c>
      <c r="L180" s="26">
        <v>30</v>
      </c>
      <c r="M180" s="26">
        <v>30</v>
      </c>
      <c r="N180" s="26">
        <f t="shared" si="8"/>
        <v>0</v>
      </c>
      <c r="O180" s="41" t="s">
        <v>854</v>
      </c>
      <c r="P180" s="41" t="s">
        <v>849</v>
      </c>
      <c r="Q180" s="41" t="s">
        <v>854</v>
      </c>
      <c r="R180" s="41" t="s">
        <v>849</v>
      </c>
      <c r="S180" s="52"/>
      <c r="T180" s="48" t="s">
        <v>852</v>
      </c>
    </row>
    <row r="181" ht="30" customHeight="1" spans="1:20">
      <c r="A181" s="17" t="s">
        <v>27</v>
      </c>
      <c r="B181" s="41" t="s">
        <v>855</v>
      </c>
      <c r="C181" s="17" t="s">
        <v>846</v>
      </c>
      <c r="D181" s="17" t="s">
        <v>846</v>
      </c>
      <c r="E181" s="17" t="s">
        <v>846</v>
      </c>
      <c r="F181" s="39" t="s">
        <v>74</v>
      </c>
      <c r="G181" s="41" t="s">
        <v>856</v>
      </c>
      <c r="H181" s="26" t="s">
        <v>34</v>
      </c>
      <c r="I181" s="17" t="s">
        <v>857</v>
      </c>
      <c r="J181" s="41" t="s">
        <v>36</v>
      </c>
      <c r="K181" s="41" t="s">
        <v>848</v>
      </c>
      <c r="L181" s="49">
        <v>25.8</v>
      </c>
      <c r="M181" s="49">
        <v>0</v>
      </c>
      <c r="N181" s="26">
        <f t="shared" si="8"/>
        <v>25.8</v>
      </c>
      <c r="O181" s="41" t="s">
        <v>849</v>
      </c>
      <c r="P181" s="41" t="s">
        <v>849</v>
      </c>
      <c r="Q181" s="41" t="s">
        <v>849</v>
      </c>
      <c r="R181" s="41" t="s">
        <v>849</v>
      </c>
      <c r="S181" s="52"/>
      <c r="T181" s="17" t="s">
        <v>857</v>
      </c>
    </row>
    <row r="182" ht="30" customHeight="1" spans="1:20">
      <c r="A182" s="17" t="s">
        <v>27</v>
      </c>
      <c r="B182" s="41" t="s">
        <v>858</v>
      </c>
      <c r="C182" s="41" t="s">
        <v>859</v>
      </c>
      <c r="D182" s="41" t="s">
        <v>860</v>
      </c>
      <c r="E182" s="41" t="s">
        <v>860</v>
      </c>
      <c r="F182" s="39" t="s">
        <v>74</v>
      </c>
      <c r="G182" s="41" t="s">
        <v>861</v>
      </c>
      <c r="H182" s="42" t="s">
        <v>34</v>
      </c>
      <c r="I182" s="48" t="s">
        <v>862</v>
      </c>
      <c r="J182" s="41" t="s">
        <v>210</v>
      </c>
      <c r="K182" s="41" t="s">
        <v>863</v>
      </c>
      <c r="L182" s="26">
        <v>12.7</v>
      </c>
      <c r="M182" s="26">
        <v>12.7</v>
      </c>
      <c r="N182" s="26">
        <f t="shared" si="8"/>
        <v>0</v>
      </c>
      <c r="O182" s="41" t="s">
        <v>864</v>
      </c>
      <c r="P182" s="41" t="s">
        <v>865</v>
      </c>
      <c r="Q182" s="41" t="s">
        <v>864</v>
      </c>
      <c r="R182" s="41" t="s">
        <v>865</v>
      </c>
      <c r="S182" s="52"/>
      <c r="T182" s="48" t="s">
        <v>831</v>
      </c>
    </row>
    <row r="183" ht="30" customHeight="1" spans="1:20">
      <c r="A183" s="17" t="s">
        <v>27</v>
      </c>
      <c r="B183" s="39" t="s">
        <v>866</v>
      </c>
      <c r="C183" s="39" t="s">
        <v>71</v>
      </c>
      <c r="D183" s="39" t="s">
        <v>80</v>
      </c>
      <c r="E183" s="17" t="s">
        <v>81</v>
      </c>
      <c r="F183" s="39" t="s">
        <v>74</v>
      </c>
      <c r="G183" s="39" t="s">
        <v>691</v>
      </c>
      <c r="H183" s="17" t="s">
        <v>34</v>
      </c>
      <c r="I183" s="39" t="s">
        <v>867</v>
      </c>
      <c r="J183" s="39" t="s">
        <v>76</v>
      </c>
      <c r="K183" s="36" t="s">
        <v>868</v>
      </c>
      <c r="L183" s="17">
        <v>1.5</v>
      </c>
      <c r="M183" s="17">
        <v>1.5</v>
      </c>
      <c r="N183" s="26">
        <f t="shared" si="8"/>
        <v>0</v>
      </c>
      <c r="O183" s="17"/>
      <c r="P183" s="26"/>
      <c r="Q183" s="51" t="s">
        <v>868</v>
      </c>
      <c r="R183" s="51" t="s">
        <v>869</v>
      </c>
      <c r="S183" s="26"/>
      <c r="T183" s="39" t="s">
        <v>867</v>
      </c>
    </row>
    <row r="184" ht="30" customHeight="1" spans="1:20">
      <c r="A184" s="17" t="s">
        <v>27</v>
      </c>
      <c r="B184" s="39" t="s">
        <v>870</v>
      </c>
      <c r="C184" s="39" t="s">
        <v>71</v>
      </c>
      <c r="D184" s="39" t="s">
        <v>80</v>
      </c>
      <c r="E184" s="40" t="s">
        <v>81</v>
      </c>
      <c r="F184" s="39" t="s">
        <v>74</v>
      </c>
      <c r="G184" s="39" t="s">
        <v>871</v>
      </c>
      <c r="H184" s="39" t="s">
        <v>34</v>
      </c>
      <c r="I184" s="17" t="s">
        <v>867</v>
      </c>
      <c r="J184" s="40" t="s">
        <v>76</v>
      </c>
      <c r="K184" s="39" t="s">
        <v>872</v>
      </c>
      <c r="L184" s="39">
        <v>5</v>
      </c>
      <c r="M184" s="39">
        <v>5</v>
      </c>
      <c r="N184" s="26">
        <f t="shared" si="8"/>
        <v>0</v>
      </c>
      <c r="O184" s="47"/>
      <c r="P184" s="47"/>
      <c r="Q184" s="39" t="s">
        <v>872</v>
      </c>
      <c r="R184" s="39" t="s">
        <v>873</v>
      </c>
      <c r="S184" s="47"/>
      <c r="T184" s="39" t="s">
        <v>867</v>
      </c>
    </row>
    <row r="185" ht="30" customHeight="1" spans="1:20">
      <c r="A185" s="17" t="s">
        <v>27</v>
      </c>
      <c r="B185" s="41" t="s">
        <v>874</v>
      </c>
      <c r="C185" s="17" t="s">
        <v>71</v>
      </c>
      <c r="D185" s="17" t="s">
        <v>80</v>
      </c>
      <c r="E185" s="17" t="s">
        <v>81</v>
      </c>
      <c r="F185" s="39" t="s">
        <v>74</v>
      </c>
      <c r="G185" s="41" t="s">
        <v>875</v>
      </c>
      <c r="H185" s="41" t="s">
        <v>34</v>
      </c>
      <c r="I185" s="17" t="s">
        <v>867</v>
      </c>
      <c r="J185" s="41" t="s">
        <v>76</v>
      </c>
      <c r="K185" s="41" t="s">
        <v>876</v>
      </c>
      <c r="L185" s="26">
        <v>2.5</v>
      </c>
      <c r="M185" s="17">
        <v>2.5</v>
      </c>
      <c r="N185" s="26">
        <f t="shared" si="8"/>
        <v>0</v>
      </c>
      <c r="O185" s="41"/>
      <c r="P185" s="41"/>
      <c r="Q185" s="41" t="s">
        <v>876</v>
      </c>
      <c r="R185" s="41" t="s">
        <v>877</v>
      </c>
      <c r="S185" s="52"/>
      <c r="T185" s="41" t="s">
        <v>867</v>
      </c>
    </row>
    <row r="186" ht="30" customHeight="1" spans="1:20">
      <c r="A186" s="17" t="s">
        <v>27</v>
      </c>
      <c r="B186" s="41" t="s">
        <v>878</v>
      </c>
      <c r="C186" s="17" t="s">
        <v>71</v>
      </c>
      <c r="D186" s="17" t="s">
        <v>80</v>
      </c>
      <c r="E186" s="17" t="s">
        <v>81</v>
      </c>
      <c r="F186" s="39" t="s">
        <v>74</v>
      </c>
      <c r="G186" s="41" t="s">
        <v>879</v>
      </c>
      <c r="H186" s="26" t="s">
        <v>34</v>
      </c>
      <c r="I186" s="48" t="s">
        <v>867</v>
      </c>
      <c r="J186" s="41" t="s">
        <v>76</v>
      </c>
      <c r="K186" s="41" t="s">
        <v>876</v>
      </c>
      <c r="L186" s="26">
        <v>2.5</v>
      </c>
      <c r="M186" s="26">
        <v>2.5</v>
      </c>
      <c r="N186" s="26">
        <f t="shared" si="8"/>
        <v>0</v>
      </c>
      <c r="O186" s="41"/>
      <c r="P186" s="41"/>
      <c r="Q186" s="41" t="s">
        <v>876</v>
      </c>
      <c r="R186" s="41" t="s">
        <v>880</v>
      </c>
      <c r="S186" s="52"/>
      <c r="T186" s="41" t="s">
        <v>867</v>
      </c>
    </row>
    <row r="187" ht="30" customHeight="1" spans="1:20">
      <c r="A187" s="17" t="s">
        <v>27</v>
      </c>
      <c r="B187" s="41" t="s">
        <v>881</v>
      </c>
      <c r="C187" s="17" t="s">
        <v>71</v>
      </c>
      <c r="D187" s="17" t="s">
        <v>80</v>
      </c>
      <c r="E187" s="17" t="s">
        <v>81</v>
      </c>
      <c r="F187" s="39" t="s">
        <v>74</v>
      </c>
      <c r="G187" s="41" t="s">
        <v>882</v>
      </c>
      <c r="H187" s="26" t="s">
        <v>34</v>
      </c>
      <c r="I187" s="17" t="s">
        <v>867</v>
      </c>
      <c r="J187" s="41" t="s">
        <v>76</v>
      </c>
      <c r="K187" s="41" t="s">
        <v>876</v>
      </c>
      <c r="L187" s="49">
        <v>2.5</v>
      </c>
      <c r="M187" s="49">
        <v>2.5</v>
      </c>
      <c r="N187" s="26">
        <f t="shared" si="8"/>
        <v>0</v>
      </c>
      <c r="O187" s="41"/>
      <c r="P187" s="41"/>
      <c r="Q187" s="41" t="s">
        <v>876</v>
      </c>
      <c r="R187" s="41" t="s">
        <v>880</v>
      </c>
      <c r="S187" s="52"/>
      <c r="T187" s="41" t="s">
        <v>867</v>
      </c>
    </row>
    <row r="188" ht="30" customHeight="1" spans="1:20">
      <c r="A188" s="17" t="s">
        <v>27</v>
      </c>
      <c r="B188" s="41" t="s">
        <v>883</v>
      </c>
      <c r="C188" s="17" t="s">
        <v>71</v>
      </c>
      <c r="D188" s="17" t="s">
        <v>80</v>
      </c>
      <c r="E188" s="17" t="s">
        <v>81</v>
      </c>
      <c r="F188" s="39" t="s">
        <v>74</v>
      </c>
      <c r="G188" s="41" t="s">
        <v>884</v>
      </c>
      <c r="H188" s="26" t="s">
        <v>34</v>
      </c>
      <c r="I188" s="17" t="s">
        <v>867</v>
      </c>
      <c r="J188" s="41" t="s">
        <v>76</v>
      </c>
      <c r="K188" s="41" t="s">
        <v>885</v>
      </c>
      <c r="L188" s="49">
        <v>4.5</v>
      </c>
      <c r="M188" s="49">
        <v>4.5</v>
      </c>
      <c r="N188" s="26">
        <f t="shared" si="8"/>
        <v>0</v>
      </c>
      <c r="O188" s="41"/>
      <c r="P188" s="41"/>
      <c r="Q188" s="41" t="s">
        <v>885</v>
      </c>
      <c r="R188" s="41" t="s">
        <v>886</v>
      </c>
      <c r="S188" s="52"/>
      <c r="T188" s="41" t="s">
        <v>867</v>
      </c>
    </row>
    <row r="189" ht="30" customHeight="1" spans="1:20">
      <c r="A189" s="17" t="s">
        <v>27</v>
      </c>
      <c r="B189" s="39" t="s">
        <v>887</v>
      </c>
      <c r="C189" s="39" t="s">
        <v>71</v>
      </c>
      <c r="D189" s="39" t="s">
        <v>80</v>
      </c>
      <c r="E189" s="17" t="s">
        <v>81</v>
      </c>
      <c r="F189" s="39" t="s">
        <v>74</v>
      </c>
      <c r="G189" s="39" t="s">
        <v>888</v>
      </c>
      <c r="H189" s="17" t="s">
        <v>34</v>
      </c>
      <c r="I189" s="39" t="s">
        <v>867</v>
      </c>
      <c r="J189" s="39" t="s">
        <v>76</v>
      </c>
      <c r="K189" s="36" t="s">
        <v>872</v>
      </c>
      <c r="L189" s="17">
        <v>5</v>
      </c>
      <c r="M189" s="17">
        <v>5</v>
      </c>
      <c r="N189" s="26">
        <f t="shared" si="8"/>
        <v>0</v>
      </c>
      <c r="O189" s="17"/>
      <c r="P189" s="26"/>
      <c r="Q189" s="51" t="s">
        <v>872</v>
      </c>
      <c r="R189" s="51" t="s">
        <v>889</v>
      </c>
      <c r="S189" s="26"/>
      <c r="T189" s="39" t="s">
        <v>867</v>
      </c>
    </row>
    <row r="190" ht="30" customHeight="1" spans="1:20">
      <c r="A190" s="17" t="s">
        <v>27</v>
      </c>
      <c r="B190" s="39" t="s">
        <v>890</v>
      </c>
      <c r="C190" s="39" t="s">
        <v>71</v>
      </c>
      <c r="D190" s="39" t="s">
        <v>80</v>
      </c>
      <c r="E190" s="40" t="s">
        <v>81</v>
      </c>
      <c r="F190" s="39" t="s">
        <v>74</v>
      </c>
      <c r="G190" s="39" t="s">
        <v>891</v>
      </c>
      <c r="H190" s="39" t="s">
        <v>34</v>
      </c>
      <c r="I190" s="17" t="s">
        <v>867</v>
      </c>
      <c r="J190" s="40" t="s">
        <v>76</v>
      </c>
      <c r="K190" s="39" t="s">
        <v>876</v>
      </c>
      <c r="L190" s="39">
        <v>2.5</v>
      </c>
      <c r="M190" s="39">
        <v>2.5</v>
      </c>
      <c r="N190" s="26">
        <f t="shared" si="8"/>
        <v>0</v>
      </c>
      <c r="O190" s="47"/>
      <c r="P190" s="47"/>
      <c r="Q190" s="39" t="s">
        <v>876</v>
      </c>
      <c r="R190" s="39" t="s">
        <v>880</v>
      </c>
      <c r="S190" s="47"/>
      <c r="T190" s="39" t="s">
        <v>867</v>
      </c>
    </row>
    <row r="191" ht="30" customHeight="1" spans="1:20">
      <c r="A191" s="17" t="s">
        <v>27</v>
      </c>
      <c r="B191" s="41" t="s">
        <v>892</v>
      </c>
      <c r="C191" s="17" t="s">
        <v>71</v>
      </c>
      <c r="D191" s="17" t="s">
        <v>80</v>
      </c>
      <c r="E191" s="17" t="s">
        <v>81</v>
      </c>
      <c r="F191" s="39" t="s">
        <v>74</v>
      </c>
      <c r="G191" s="41" t="s">
        <v>893</v>
      </c>
      <c r="H191" s="41" t="s">
        <v>34</v>
      </c>
      <c r="I191" s="17" t="s">
        <v>867</v>
      </c>
      <c r="J191" s="41" t="s">
        <v>76</v>
      </c>
      <c r="K191" s="41" t="s">
        <v>872</v>
      </c>
      <c r="L191" s="26">
        <v>5</v>
      </c>
      <c r="M191" s="17">
        <v>5</v>
      </c>
      <c r="N191" s="26">
        <f t="shared" si="8"/>
        <v>0</v>
      </c>
      <c r="O191" s="41"/>
      <c r="P191" s="41"/>
      <c r="Q191" s="41" t="s">
        <v>872</v>
      </c>
      <c r="R191" s="41" t="s">
        <v>889</v>
      </c>
      <c r="S191" s="52"/>
      <c r="T191" s="41" t="s">
        <v>867</v>
      </c>
    </row>
    <row r="192" ht="30" customHeight="1" spans="1:20">
      <c r="A192" s="17" t="s">
        <v>27</v>
      </c>
      <c r="B192" s="41" t="s">
        <v>894</v>
      </c>
      <c r="C192" s="17" t="s">
        <v>71</v>
      </c>
      <c r="D192" s="17" t="s">
        <v>80</v>
      </c>
      <c r="E192" s="17" t="s">
        <v>81</v>
      </c>
      <c r="F192" s="39" t="s">
        <v>74</v>
      </c>
      <c r="G192" s="41" t="s">
        <v>895</v>
      </c>
      <c r="H192" s="26" t="s">
        <v>34</v>
      </c>
      <c r="I192" s="48" t="s">
        <v>867</v>
      </c>
      <c r="J192" s="41" t="s">
        <v>76</v>
      </c>
      <c r="K192" s="41" t="s">
        <v>868</v>
      </c>
      <c r="L192" s="26">
        <v>1.5</v>
      </c>
      <c r="M192" s="26">
        <v>1.5</v>
      </c>
      <c r="N192" s="26">
        <f t="shared" si="8"/>
        <v>0</v>
      </c>
      <c r="O192" s="41"/>
      <c r="P192" s="41"/>
      <c r="Q192" s="41" t="s">
        <v>868</v>
      </c>
      <c r="R192" s="41" t="s">
        <v>896</v>
      </c>
      <c r="S192" s="52"/>
      <c r="T192" s="41" t="s">
        <v>867</v>
      </c>
    </row>
    <row r="193" ht="30" customHeight="1" spans="1:20">
      <c r="A193" s="17" t="s">
        <v>27</v>
      </c>
      <c r="B193" s="41" t="s">
        <v>897</v>
      </c>
      <c r="C193" s="17" t="s">
        <v>71</v>
      </c>
      <c r="D193" s="17" t="s">
        <v>80</v>
      </c>
      <c r="E193" s="17" t="s">
        <v>81</v>
      </c>
      <c r="F193" s="39" t="s">
        <v>74</v>
      </c>
      <c r="G193" s="41" t="s">
        <v>898</v>
      </c>
      <c r="H193" s="26" t="s">
        <v>34</v>
      </c>
      <c r="I193" s="17" t="s">
        <v>867</v>
      </c>
      <c r="J193" s="41" t="s">
        <v>76</v>
      </c>
      <c r="K193" s="41" t="s">
        <v>872</v>
      </c>
      <c r="L193" s="49">
        <v>5</v>
      </c>
      <c r="M193" s="49">
        <v>5</v>
      </c>
      <c r="N193" s="26">
        <f t="shared" si="8"/>
        <v>0</v>
      </c>
      <c r="O193" s="41"/>
      <c r="P193" s="41"/>
      <c r="Q193" s="41" t="s">
        <v>872</v>
      </c>
      <c r="R193" s="41" t="s">
        <v>889</v>
      </c>
      <c r="S193" s="52"/>
      <c r="T193" s="41" t="s">
        <v>867</v>
      </c>
    </row>
    <row r="194" ht="30" customHeight="1" spans="1:20">
      <c r="A194" s="17" t="s">
        <v>27</v>
      </c>
      <c r="B194" s="41" t="s">
        <v>899</v>
      </c>
      <c r="C194" s="17" t="s">
        <v>71</v>
      </c>
      <c r="D194" s="17" t="s">
        <v>80</v>
      </c>
      <c r="E194" s="17" t="s">
        <v>81</v>
      </c>
      <c r="F194" s="39" t="s">
        <v>74</v>
      </c>
      <c r="G194" s="41" t="s">
        <v>900</v>
      </c>
      <c r="H194" s="26" t="s">
        <v>34</v>
      </c>
      <c r="I194" s="17" t="s">
        <v>867</v>
      </c>
      <c r="J194" s="41" t="s">
        <v>76</v>
      </c>
      <c r="K194" s="41" t="s">
        <v>872</v>
      </c>
      <c r="L194" s="49">
        <v>5</v>
      </c>
      <c r="M194" s="49">
        <v>5</v>
      </c>
      <c r="N194" s="26">
        <f t="shared" si="8"/>
        <v>0</v>
      </c>
      <c r="O194" s="41"/>
      <c r="P194" s="41"/>
      <c r="Q194" s="41" t="s">
        <v>872</v>
      </c>
      <c r="R194" s="41" t="s">
        <v>889</v>
      </c>
      <c r="S194" s="52"/>
      <c r="T194" s="41" t="s">
        <v>867</v>
      </c>
    </row>
    <row r="195" ht="30" customHeight="1" spans="1:20">
      <c r="A195" s="17" t="s">
        <v>27</v>
      </c>
      <c r="B195" s="39" t="s">
        <v>901</v>
      </c>
      <c r="C195" s="39" t="s">
        <v>71</v>
      </c>
      <c r="D195" s="39" t="s">
        <v>80</v>
      </c>
      <c r="E195" s="17" t="s">
        <v>81</v>
      </c>
      <c r="F195" s="39" t="s">
        <v>74</v>
      </c>
      <c r="G195" s="39" t="s">
        <v>902</v>
      </c>
      <c r="H195" s="17" t="s">
        <v>34</v>
      </c>
      <c r="I195" s="39" t="s">
        <v>867</v>
      </c>
      <c r="J195" s="39" t="s">
        <v>76</v>
      </c>
      <c r="K195" s="36" t="s">
        <v>876</v>
      </c>
      <c r="L195" s="17">
        <v>2.5</v>
      </c>
      <c r="M195" s="17">
        <v>2.5</v>
      </c>
      <c r="N195" s="26">
        <f t="shared" si="8"/>
        <v>0</v>
      </c>
      <c r="O195" s="17"/>
      <c r="P195" s="26"/>
      <c r="Q195" s="51" t="s">
        <v>876</v>
      </c>
      <c r="R195" s="51" t="s">
        <v>880</v>
      </c>
      <c r="S195" s="26"/>
      <c r="T195" s="39" t="s">
        <v>867</v>
      </c>
    </row>
    <row r="196" ht="30" customHeight="1" spans="1:20">
      <c r="A196" s="17" t="s">
        <v>27</v>
      </c>
      <c r="B196" s="39" t="s">
        <v>903</v>
      </c>
      <c r="C196" s="39" t="s">
        <v>71</v>
      </c>
      <c r="D196" s="39" t="s">
        <v>80</v>
      </c>
      <c r="E196" s="40" t="s">
        <v>81</v>
      </c>
      <c r="F196" s="39" t="s">
        <v>74</v>
      </c>
      <c r="G196" s="39" t="s">
        <v>904</v>
      </c>
      <c r="H196" s="39" t="s">
        <v>34</v>
      </c>
      <c r="I196" s="17" t="s">
        <v>867</v>
      </c>
      <c r="J196" s="40" t="s">
        <v>76</v>
      </c>
      <c r="K196" s="39" t="s">
        <v>872</v>
      </c>
      <c r="L196" s="39">
        <v>5</v>
      </c>
      <c r="M196" s="39">
        <v>5</v>
      </c>
      <c r="N196" s="26">
        <f t="shared" si="8"/>
        <v>0</v>
      </c>
      <c r="O196" s="47"/>
      <c r="P196" s="47"/>
      <c r="Q196" s="39" t="s">
        <v>872</v>
      </c>
      <c r="R196" s="39" t="s">
        <v>889</v>
      </c>
      <c r="S196" s="47"/>
      <c r="T196" s="39" t="s">
        <v>867</v>
      </c>
    </row>
    <row r="197" ht="30" customHeight="1" spans="1:20">
      <c r="A197" s="17" t="s">
        <v>27</v>
      </c>
      <c r="B197" s="41" t="s">
        <v>905</v>
      </c>
      <c r="C197" s="17" t="s">
        <v>846</v>
      </c>
      <c r="D197" s="17" t="s">
        <v>846</v>
      </c>
      <c r="E197" s="17" t="s">
        <v>846</v>
      </c>
      <c r="F197" s="39" t="s">
        <v>74</v>
      </c>
      <c r="G197" s="41" t="s">
        <v>105</v>
      </c>
      <c r="H197" s="41" t="s">
        <v>34</v>
      </c>
      <c r="I197" s="17" t="s">
        <v>906</v>
      </c>
      <c r="J197" s="41" t="s">
        <v>95</v>
      </c>
      <c r="K197" s="41" t="s">
        <v>907</v>
      </c>
      <c r="L197" s="26">
        <v>20.86</v>
      </c>
      <c r="M197" s="17">
        <v>20.86</v>
      </c>
      <c r="N197" s="26">
        <f t="shared" si="8"/>
        <v>0</v>
      </c>
      <c r="O197" s="41"/>
      <c r="P197" s="41"/>
      <c r="Q197" s="41" t="s">
        <v>907</v>
      </c>
      <c r="R197" s="41" t="s">
        <v>907</v>
      </c>
      <c r="S197" s="52" t="s">
        <v>908</v>
      </c>
      <c r="T197" s="41" t="s">
        <v>906</v>
      </c>
    </row>
    <row r="198" ht="30" customHeight="1" spans="1:20">
      <c r="A198" s="17" t="s">
        <v>27</v>
      </c>
      <c r="B198" s="41" t="s">
        <v>909</v>
      </c>
      <c r="C198" s="17" t="s">
        <v>846</v>
      </c>
      <c r="D198" s="17" t="s">
        <v>846</v>
      </c>
      <c r="E198" s="17" t="s">
        <v>846</v>
      </c>
      <c r="F198" s="39" t="s">
        <v>74</v>
      </c>
      <c r="G198" s="41" t="s">
        <v>709</v>
      </c>
      <c r="H198" s="26" t="s">
        <v>34</v>
      </c>
      <c r="I198" s="48" t="s">
        <v>906</v>
      </c>
      <c r="J198" s="41" t="s">
        <v>95</v>
      </c>
      <c r="K198" s="41" t="s">
        <v>907</v>
      </c>
      <c r="L198" s="26">
        <v>8.6852</v>
      </c>
      <c r="M198" s="26">
        <v>8.6852</v>
      </c>
      <c r="N198" s="26">
        <f t="shared" si="8"/>
        <v>0</v>
      </c>
      <c r="O198" s="41"/>
      <c r="P198" s="41"/>
      <c r="Q198" s="41" t="s">
        <v>907</v>
      </c>
      <c r="R198" s="41" t="s">
        <v>907</v>
      </c>
      <c r="S198" s="52"/>
      <c r="T198" s="41" t="s">
        <v>906</v>
      </c>
    </row>
    <row r="199" ht="30" customHeight="1" spans="1:20">
      <c r="A199" s="17" t="s">
        <v>27</v>
      </c>
      <c r="B199" s="41" t="s">
        <v>910</v>
      </c>
      <c r="C199" s="17" t="s">
        <v>846</v>
      </c>
      <c r="D199" s="17" t="s">
        <v>846</v>
      </c>
      <c r="E199" s="17" t="s">
        <v>846</v>
      </c>
      <c r="F199" s="39" t="s">
        <v>74</v>
      </c>
      <c r="G199" s="41" t="s">
        <v>428</v>
      </c>
      <c r="H199" s="26" t="s">
        <v>34</v>
      </c>
      <c r="I199" s="17" t="s">
        <v>906</v>
      </c>
      <c r="J199" s="41" t="s">
        <v>95</v>
      </c>
      <c r="K199" s="41" t="s">
        <v>907</v>
      </c>
      <c r="L199" s="49">
        <v>18.08</v>
      </c>
      <c r="M199" s="49">
        <v>18.08</v>
      </c>
      <c r="N199" s="26">
        <f t="shared" si="8"/>
        <v>0</v>
      </c>
      <c r="O199" s="41"/>
      <c r="P199" s="41"/>
      <c r="Q199" s="41" t="s">
        <v>907</v>
      </c>
      <c r="R199" s="41" t="s">
        <v>907</v>
      </c>
      <c r="S199" s="52" t="s">
        <v>911</v>
      </c>
      <c r="T199" s="41" t="s">
        <v>906</v>
      </c>
    </row>
    <row r="200" ht="30" customHeight="1" spans="1:20">
      <c r="A200" s="17" t="s">
        <v>27</v>
      </c>
      <c r="B200" s="41" t="s">
        <v>912</v>
      </c>
      <c r="C200" s="17" t="s">
        <v>846</v>
      </c>
      <c r="D200" s="17" t="s">
        <v>846</v>
      </c>
      <c r="E200" s="17" t="s">
        <v>846</v>
      </c>
      <c r="F200" s="39" t="s">
        <v>74</v>
      </c>
      <c r="G200" s="41" t="s">
        <v>433</v>
      </c>
      <c r="H200" s="26" t="s">
        <v>34</v>
      </c>
      <c r="I200" s="17" t="s">
        <v>906</v>
      </c>
      <c r="J200" s="41" t="s">
        <v>95</v>
      </c>
      <c r="K200" s="41" t="s">
        <v>907</v>
      </c>
      <c r="L200" s="49">
        <v>11.87</v>
      </c>
      <c r="M200" s="49">
        <v>11.87</v>
      </c>
      <c r="N200" s="26">
        <f t="shared" si="8"/>
        <v>0</v>
      </c>
      <c r="O200" s="41"/>
      <c r="P200" s="41"/>
      <c r="Q200" s="41" t="s">
        <v>907</v>
      </c>
      <c r="R200" s="41" t="s">
        <v>907</v>
      </c>
      <c r="S200" s="52" t="s">
        <v>913</v>
      </c>
      <c r="T200" s="41" t="s">
        <v>906</v>
      </c>
    </row>
    <row r="201" ht="30" customHeight="1" spans="1:20">
      <c r="A201" s="17" t="s">
        <v>27</v>
      </c>
      <c r="B201" s="39" t="s">
        <v>914</v>
      </c>
      <c r="C201" s="39" t="s">
        <v>846</v>
      </c>
      <c r="D201" s="39" t="s">
        <v>846</v>
      </c>
      <c r="E201" s="17" t="s">
        <v>846</v>
      </c>
      <c r="F201" s="39" t="s">
        <v>74</v>
      </c>
      <c r="G201" s="39" t="s">
        <v>461</v>
      </c>
      <c r="H201" s="17" t="s">
        <v>34</v>
      </c>
      <c r="I201" s="39" t="s">
        <v>906</v>
      </c>
      <c r="J201" s="39" t="s">
        <v>95</v>
      </c>
      <c r="K201" s="36" t="s">
        <v>907</v>
      </c>
      <c r="L201" s="17">
        <v>3.72</v>
      </c>
      <c r="M201" s="17">
        <v>3.72</v>
      </c>
      <c r="N201" s="26">
        <f t="shared" si="8"/>
        <v>0</v>
      </c>
      <c r="O201" s="17"/>
      <c r="P201" s="26"/>
      <c r="Q201" s="51" t="s">
        <v>907</v>
      </c>
      <c r="R201" s="51" t="s">
        <v>907</v>
      </c>
      <c r="S201" s="26"/>
      <c r="T201" s="39" t="s">
        <v>906</v>
      </c>
    </row>
    <row r="202" ht="30" customHeight="1" spans="1:20">
      <c r="A202" s="17" t="s">
        <v>27</v>
      </c>
      <c r="B202" s="39" t="s">
        <v>915</v>
      </c>
      <c r="C202" s="39" t="s">
        <v>846</v>
      </c>
      <c r="D202" s="39" t="s">
        <v>846</v>
      </c>
      <c r="E202" s="40" t="s">
        <v>846</v>
      </c>
      <c r="F202" s="39" t="s">
        <v>74</v>
      </c>
      <c r="G202" s="39" t="s">
        <v>500</v>
      </c>
      <c r="H202" s="39" t="s">
        <v>34</v>
      </c>
      <c r="I202" s="17" t="s">
        <v>906</v>
      </c>
      <c r="J202" s="40" t="s">
        <v>95</v>
      </c>
      <c r="K202" s="39" t="s">
        <v>907</v>
      </c>
      <c r="L202" s="39">
        <v>8.53</v>
      </c>
      <c r="M202" s="39">
        <v>8.53</v>
      </c>
      <c r="N202" s="26">
        <f t="shared" si="8"/>
        <v>0</v>
      </c>
      <c r="O202" s="47"/>
      <c r="P202" s="47"/>
      <c r="Q202" s="39" t="s">
        <v>907</v>
      </c>
      <c r="R202" s="39" t="s">
        <v>907</v>
      </c>
      <c r="S202" s="47" t="s">
        <v>916</v>
      </c>
      <c r="T202" s="39" t="s">
        <v>906</v>
      </c>
    </row>
    <row r="203" ht="30" customHeight="1" spans="1:20">
      <c r="A203" s="17" t="s">
        <v>27</v>
      </c>
      <c r="B203" s="41" t="s">
        <v>917</v>
      </c>
      <c r="C203" s="17" t="s">
        <v>846</v>
      </c>
      <c r="D203" s="17" t="s">
        <v>846</v>
      </c>
      <c r="E203" s="17" t="s">
        <v>846</v>
      </c>
      <c r="F203" s="39" t="s">
        <v>74</v>
      </c>
      <c r="G203" s="41" t="s">
        <v>640</v>
      </c>
      <c r="H203" s="41" t="s">
        <v>34</v>
      </c>
      <c r="I203" s="17" t="s">
        <v>906</v>
      </c>
      <c r="J203" s="41" t="s">
        <v>36</v>
      </c>
      <c r="K203" s="41" t="s">
        <v>907</v>
      </c>
      <c r="L203" s="26">
        <v>37.88</v>
      </c>
      <c r="M203" s="17">
        <v>37.88</v>
      </c>
      <c r="N203" s="26">
        <f t="shared" si="8"/>
        <v>0</v>
      </c>
      <c r="O203" s="41"/>
      <c r="P203" s="41"/>
      <c r="Q203" s="41" t="s">
        <v>907</v>
      </c>
      <c r="R203" s="41" t="s">
        <v>907</v>
      </c>
      <c r="S203" s="52" t="s">
        <v>918</v>
      </c>
      <c r="T203" s="41" t="s">
        <v>906</v>
      </c>
    </row>
    <row r="204" ht="30" customHeight="1" spans="1:20">
      <c r="A204" s="17" t="s">
        <v>27</v>
      </c>
      <c r="B204" s="41" t="s">
        <v>919</v>
      </c>
      <c r="C204" s="17" t="s">
        <v>846</v>
      </c>
      <c r="D204" s="17" t="s">
        <v>846</v>
      </c>
      <c r="E204" s="17" t="s">
        <v>846</v>
      </c>
      <c r="F204" s="39" t="s">
        <v>74</v>
      </c>
      <c r="G204" s="41" t="s">
        <v>593</v>
      </c>
      <c r="H204" s="26" t="s">
        <v>34</v>
      </c>
      <c r="I204" s="48" t="s">
        <v>906</v>
      </c>
      <c r="J204" s="41" t="s">
        <v>95</v>
      </c>
      <c r="K204" s="41" t="s">
        <v>907</v>
      </c>
      <c r="L204" s="26">
        <v>4.4</v>
      </c>
      <c r="M204" s="26">
        <v>4.4</v>
      </c>
      <c r="N204" s="26">
        <f t="shared" si="8"/>
        <v>0</v>
      </c>
      <c r="O204" s="41"/>
      <c r="P204" s="41"/>
      <c r="Q204" s="41" t="s">
        <v>907</v>
      </c>
      <c r="R204" s="41" t="s">
        <v>907</v>
      </c>
      <c r="S204" s="52"/>
      <c r="T204" s="41" t="s">
        <v>906</v>
      </c>
    </row>
    <row r="205" ht="30" customHeight="1" spans="1:20">
      <c r="A205" s="17" t="s">
        <v>27</v>
      </c>
      <c r="B205" s="41" t="s">
        <v>920</v>
      </c>
      <c r="C205" s="17" t="s">
        <v>846</v>
      </c>
      <c r="D205" s="17" t="s">
        <v>846</v>
      </c>
      <c r="E205" s="17" t="s">
        <v>846</v>
      </c>
      <c r="F205" s="39" t="s">
        <v>74</v>
      </c>
      <c r="G205" s="41" t="s">
        <v>93</v>
      </c>
      <c r="H205" s="26" t="s">
        <v>34</v>
      </c>
      <c r="I205" s="17" t="s">
        <v>906</v>
      </c>
      <c r="J205" s="41" t="s">
        <v>95</v>
      </c>
      <c r="K205" s="41" t="s">
        <v>907</v>
      </c>
      <c r="L205" s="49">
        <v>14.7</v>
      </c>
      <c r="M205" s="49">
        <v>14.7</v>
      </c>
      <c r="N205" s="26">
        <f t="shared" si="8"/>
        <v>0</v>
      </c>
      <c r="O205" s="41"/>
      <c r="P205" s="41"/>
      <c r="Q205" s="41" t="s">
        <v>907</v>
      </c>
      <c r="R205" s="41" t="s">
        <v>907</v>
      </c>
      <c r="S205" s="52" t="s">
        <v>921</v>
      </c>
      <c r="T205" s="41" t="s">
        <v>906</v>
      </c>
    </row>
    <row r="206" ht="30" customHeight="1" spans="1:20">
      <c r="A206" s="17" t="s">
        <v>27</v>
      </c>
      <c r="B206" s="41" t="s">
        <v>922</v>
      </c>
      <c r="C206" s="17" t="s">
        <v>846</v>
      </c>
      <c r="D206" s="17" t="s">
        <v>846</v>
      </c>
      <c r="E206" s="17" t="s">
        <v>846</v>
      </c>
      <c r="F206" s="39" t="s">
        <v>74</v>
      </c>
      <c r="G206" s="41" t="s">
        <v>923</v>
      </c>
      <c r="H206" s="26" t="s">
        <v>34</v>
      </c>
      <c r="I206" s="17" t="s">
        <v>906</v>
      </c>
      <c r="J206" s="41" t="s">
        <v>95</v>
      </c>
      <c r="K206" s="41" t="s">
        <v>924</v>
      </c>
      <c r="L206" s="49">
        <v>15.76</v>
      </c>
      <c r="M206" s="49">
        <v>15.76</v>
      </c>
      <c r="N206" s="26">
        <f t="shared" si="8"/>
        <v>0</v>
      </c>
      <c r="O206" s="41"/>
      <c r="P206" s="41"/>
      <c r="Q206" s="41" t="s">
        <v>907</v>
      </c>
      <c r="R206" s="41" t="s">
        <v>907</v>
      </c>
      <c r="S206" s="52" t="s">
        <v>925</v>
      </c>
      <c r="T206" s="41" t="s">
        <v>906</v>
      </c>
    </row>
    <row r="207" spans="12:14">
      <c r="L207" s="10">
        <f>SUM(L5:L206)</f>
        <v>22990.688256</v>
      </c>
      <c r="M207" s="9">
        <f>SUM(M5:M206)</f>
        <v>21777</v>
      </c>
      <c r="N207" s="11">
        <f>SUM(N5:N206)</f>
        <v>1213.688256</v>
      </c>
    </row>
  </sheetData>
  <mergeCells count="23">
    <mergeCell ref="A1:S1"/>
    <mergeCell ref="A2:B2"/>
    <mergeCell ref="C2:H2"/>
    <mergeCell ref="I2:K2"/>
    <mergeCell ref="L2:N2"/>
    <mergeCell ref="L3:N3"/>
    <mergeCell ref="A3:A4"/>
    <mergeCell ref="B3:B4"/>
    <mergeCell ref="C3:C4"/>
    <mergeCell ref="D3:D4"/>
    <mergeCell ref="E3:E4"/>
    <mergeCell ref="F3:F4"/>
    <mergeCell ref="G3:G4"/>
    <mergeCell ref="H3:H4"/>
    <mergeCell ref="I3:I4"/>
    <mergeCell ref="J3:J4"/>
    <mergeCell ref="K3:K4"/>
    <mergeCell ref="O3:O4"/>
    <mergeCell ref="P3:P4"/>
    <mergeCell ref="Q3:Q4"/>
    <mergeCell ref="R3:R4"/>
    <mergeCell ref="S3:S4"/>
    <mergeCell ref="T3:T4"/>
  </mergeCells>
  <conditionalFormatting sqref="B97">
    <cfRule type="duplicateValues" dxfId="0" priority="10"/>
  </conditionalFormatting>
  <conditionalFormatting sqref="B94:B96">
    <cfRule type="duplicateValues" dxfId="0" priority="11"/>
  </conditionalFormatting>
  <conditionalFormatting sqref="B179:B182">
    <cfRule type="duplicateValues" dxfId="0" priority="9"/>
  </conditionalFormatting>
  <conditionalFormatting sqref="B185:B188">
    <cfRule type="duplicateValues" dxfId="0" priority="8"/>
  </conditionalFormatting>
  <conditionalFormatting sqref="B191:B194">
    <cfRule type="duplicateValues" dxfId="0" priority="6"/>
  </conditionalFormatting>
  <conditionalFormatting sqref="B197:B200">
    <cfRule type="duplicateValues" dxfId="0" priority="4"/>
  </conditionalFormatting>
  <conditionalFormatting sqref="B203:B206">
    <cfRule type="duplicateValues" dxfId="0" priority="2"/>
  </conditionalFormatting>
  <conditionalFormatting sqref="B5:B93 B98:B159">
    <cfRule type="duplicateValues" dxfId="0" priority="13"/>
  </conditionalFormatting>
  <printOptions horizontalCentered="1"/>
  <pageMargins left="0.314583333333333" right="0.196527777777778" top="0.786805555555556" bottom="0.865972222222222" header="0.511805555555556" footer="0.511805555555556"/>
  <pageSetup paperSize="9" scale="64" fitToHeight="0" orientation="landscape" horizontalDpi="600"/>
  <headerFooter alignWithMargins="0">
    <oddFooter>&amp;R1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2" sqref="$A1:$XFD2"/>
    </sheetView>
  </sheetViews>
  <sheetFormatPr defaultColWidth="9" defaultRowHeight="14.25"/>
  <cols>
    <col min="12" max="12" width="9.25"/>
    <col min="14" max="14" width="9.25"/>
  </cols>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附件3</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ghc</dc:creator>
  <cp:lastModifiedBy>Administrator</cp:lastModifiedBy>
  <dcterms:created xsi:type="dcterms:W3CDTF">2018-09-20T01:24:00Z</dcterms:created>
  <cp:lastPrinted>2018-09-23T00:25:00Z</cp:lastPrinted>
  <dcterms:modified xsi:type="dcterms:W3CDTF">2024-01-24T02:49:26Z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
  </property>
  <property fmtid="{D5CDD505-2E9C-101B-9397-08002B2CF9AE}" pid="4" name="KSOReadingLayout">
    <vt:bool>true</vt:bool>
  </property>
</Properties>
</file>