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<sst xmlns="http://schemas.openxmlformats.org/spreadsheetml/2006/main" count="263" uniqueCount="213">
  <si>
    <t>单位：万元</t>
  </si>
  <si>
    <t>收入</t>
  </si>
  <si>
    <t>支出</t>
  </si>
  <si>
    <t>项目</t>
  </si>
  <si>
    <t>预算数</t>
  </si>
  <si>
    <t>10</t>
  </si>
  <si>
    <t>本级收入合计</t>
  </si>
  <si>
    <t>20</t>
  </si>
  <si>
    <t>本级支出合计</t>
  </si>
  <si>
    <t>110</t>
  </si>
  <si>
    <t>转移性收入</t>
  </si>
  <si>
    <t>230</t>
  </si>
  <si>
    <t>转移性支出</t>
  </si>
  <si>
    <t>1100</t>
  </si>
  <si>
    <t xml:space="preserve">  上级补助收入</t>
  </si>
  <si>
    <t>23006</t>
  </si>
  <si>
    <t>11001</t>
  </si>
  <si>
    <t xml:space="preserve">    返还性收入</t>
  </si>
  <si>
    <t>2300601</t>
  </si>
  <si>
    <t xml:space="preserve">    体制上解支出</t>
  </si>
  <si>
    <t>1100101</t>
  </si>
  <si>
    <t xml:space="preserve">      所得税基数返还收入 </t>
  </si>
  <si>
    <t>2300602</t>
  </si>
  <si>
    <t xml:space="preserve">    专项上解支出</t>
  </si>
  <si>
    <t>1100102</t>
  </si>
  <si>
    <t xml:space="preserve">      成品油税费改革税收返还收入</t>
  </si>
  <si>
    <t>1100103</t>
  </si>
  <si>
    <t xml:space="preserve">      增值税税收返还收入</t>
  </si>
  <si>
    <t xml:space="preserve"> </t>
  </si>
  <si>
    <t>1100104</t>
  </si>
  <si>
    <t xml:space="preserve">      消费税税收返还收入</t>
  </si>
  <si>
    <t>1100105</t>
  </si>
  <si>
    <t xml:space="preserve">      增值税“五五分享”税收返还收入</t>
  </si>
  <si>
    <t>1100106</t>
  </si>
  <si>
    <t xml:space="preserve">      其他返还性收入</t>
  </si>
  <si>
    <t>11002</t>
  </si>
  <si>
    <t xml:space="preserve">    一般性转移支付收入</t>
  </si>
  <si>
    <t>1100201</t>
  </si>
  <si>
    <t xml:space="preserve">      体制补助收入</t>
  </si>
  <si>
    <t>1100202</t>
  </si>
  <si>
    <t xml:space="preserve">      均衡性转移支付收入</t>
  </si>
  <si>
    <t>1100207</t>
  </si>
  <si>
    <t>1100208</t>
  </si>
  <si>
    <t xml:space="preserve">      结算补助收入</t>
  </si>
  <si>
    <t>1100212</t>
  </si>
  <si>
    <t xml:space="preserve">      资源枯竭型城市转移支付补助收入</t>
  </si>
  <si>
    <t>1100214</t>
  </si>
  <si>
    <t xml:space="preserve">      企业事业单位划转补助收入</t>
  </si>
  <si>
    <t>1100225</t>
  </si>
  <si>
    <t xml:space="preserve">      产粮（油）大县奖励资金收入</t>
  </si>
  <si>
    <t>1100226</t>
  </si>
  <si>
    <t xml:space="preserve">      重点生态功能区转移支付收入</t>
  </si>
  <si>
    <t>1100227</t>
  </si>
  <si>
    <t xml:space="preserve">      固定数额补助收入</t>
  </si>
  <si>
    <t>1100228</t>
  </si>
  <si>
    <t xml:space="preserve">      革命老区转移支付收入</t>
  </si>
  <si>
    <t>1100229</t>
  </si>
  <si>
    <t xml:space="preserve">      民族地区转移支付收入</t>
  </si>
  <si>
    <t>1100230</t>
  </si>
  <si>
    <t xml:space="preserve">      边境地区转移支付收入</t>
  </si>
  <si>
    <t>1100231</t>
  </si>
  <si>
    <t>1100241</t>
  </si>
  <si>
    <t xml:space="preserve">      一般公共服务共同财政事权转移支付收入</t>
  </si>
  <si>
    <t>1100242</t>
  </si>
  <si>
    <t xml:space="preserve">      外交共同财政事权转移支付收入</t>
  </si>
  <si>
    <t>1100243</t>
  </si>
  <si>
    <t xml:space="preserve">      国防共同财政事权转移支付收入</t>
  </si>
  <si>
    <t>1100244</t>
  </si>
  <si>
    <t>1100245</t>
  </si>
  <si>
    <t xml:space="preserve">      教育共同财政事权转移支付收入</t>
  </si>
  <si>
    <t>1100246</t>
  </si>
  <si>
    <t xml:space="preserve">      科学技术共同财政事权转移支付收入</t>
  </si>
  <si>
    <t>1100247</t>
  </si>
  <si>
    <t xml:space="preserve">      文化旅游体育与传媒共同财政事权转移支付收入</t>
  </si>
  <si>
    <t>1100248</t>
  </si>
  <si>
    <t xml:space="preserve">      社会保障和就业共同财政事权转移支付收入</t>
  </si>
  <si>
    <t>1100249</t>
  </si>
  <si>
    <t xml:space="preserve">      医疗卫生共同财政事权转移支付收入</t>
  </si>
  <si>
    <t>1100250</t>
  </si>
  <si>
    <t xml:space="preserve">      节能环保共同财政事权转移支付收入</t>
  </si>
  <si>
    <t>1100251</t>
  </si>
  <si>
    <t xml:space="preserve">      城乡社区共同财政事权转移支付收入</t>
  </si>
  <si>
    <t>1100252</t>
  </si>
  <si>
    <t xml:space="preserve">      农林水共同财政事权转移支付收入</t>
  </si>
  <si>
    <t>1100253</t>
  </si>
  <si>
    <t xml:space="preserve">      交通运输共同财政事权转移支付收入</t>
  </si>
  <si>
    <t>1100254</t>
  </si>
  <si>
    <t xml:space="preserve">      资源勘探工业信息等共同财政事权转移支付收入</t>
  </si>
  <si>
    <t>1100255</t>
  </si>
  <si>
    <t xml:space="preserve">      商业服务业等共同财政事权转移支付收入</t>
  </si>
  <si>
    <t>1100256</t>
  </si>
  <si>
    <t xml:space="preserve">      金融共同财政事权转移支付收入</t>
  </si>
  <si>
    <t>1100257</t>
  </si>
  <si>
    <t xml:space="preserve">      自然资源海洋气象等共同财政事权转移支付收入</t>
  </si>
  <si>
    <t>1100258</t>
  </si>
  <si>
    <t xml:space="preserve">      住房保障共同财政事权转移支付收入</t>
  </si>
  <si>
    <t>1100259</t>
  </si>
  <si>
    <t xml:space="preserve">      粮油物资储备共同财政事权转移支付收入</t>
  </si>
  <si>
    <t>1100260</t>
  </si>
  <si>
    <t xml:space="preserve">      灾害防治及应急管理共同财政事权转移支付收入</t>
  </si>
  <si>
    <t>1100269</t>
  </si>
  <si>
    <t xml:space="preserve">      其他共同财政事权转移支付收入</t>
  </si>
  <si>
    <t>1100299</t>
  </si>
  <si>
    <t xml:space="preserve">      其他一般性转移支付收入</t>
  </si>
  <si>
    <t>11003</t>
  </si>
  <si>
    <t xml:space="preserve">    专项转移支付收入</t>
  </si>
  <si>
    <t>1100301</t>
  </si>
  <si>
    <t>1100302</t>
  </si>
  <si>
    <t xml:space="preserve">      外交</t>
  </si>
  <si>
    <t>1100303</t>
  </si>
  <si>
    <t xml:space="preserve">      国防</t>
  </si>
  <si>
    <t>1100304</t>
  </si>
  <si>
    <t>1100305</t>
  </si>
  <si>
    <t xml:space="preserve">      教育</t>
  </si>
  <si>
    <t>1100306</t>
  </si>
  <si>
    <t>1100307</t>
  </si>
  <si>
    <t xml:space="preserve">      文化旅游体育与传媒</t>
  </si>
  <si>
    <t>1100308</t>
  </si>
  <si>
    <t xml:space="preserve">      社会保障和就业</t>
  </si>
  <si>
    <t>1100310</t>
  </si>
  <si>
    <t xml:space="preserve">      卫生健康</t>
  </si>
  <si>
    <t>1100311</t>
  </si>
  <si>
    <t xml:space="preserve">      节能环保</t>
  </si>
  <si>
    <t>1100312</t>
  </si>
  <si>
    <t xml:space="preserve">      城乡社区</t>
  </si>
  <si>
    <t>1100313</t>
  </si>
  <si>
    <t xml:space="preserve">      农林水</t>
  </si>
  <si>
    <t>1100314</t>
  </si>
  <si>
    <t>1100315</t>
  </si>
  <si>
    <t xml:space="preserve">      资源勘探工业信息等</t>
  </si>
  <si>
    <t>1100316</t>
  </si>
  <si>
    <t xml:space="preserve">      商业服务业等</t>
  </si>
  <si>
    <t>1100317</t>
  </si>
  <si>
    <t xml:space="preserve">      金融</t>
  </si>
  <si>
    <t>1100320</t>
  </si>
  <si>
    <t xml:space="preserve">      自然资源海洋气象等</t>
  </si>
  <si>
    <t>1100321</t>
  </si>
  <si>
    <t xml:space="preserve">      住房保障</t>
  </si>
  <si>
    <t>1100322</t>
  </si>
  <si>
    <t xml:space="preserve">      粮油物资储备</t>
  </si>
  <si>
    <t>1100324</t>
  </si>
  <si>
    <t xml:space="preserve">      灾害防治及应急管理</t>
  </si>
  <si>
    <t>1100399</t>
  </si>
  <si>
    <t xml:space="preserve">      其他收入</t>
  </si>
  <si>
    <t>11008</t>
  </si>
  <si>
    <t xml:space="preserve">  上年结余收入</t>
  </si>
  <si>
    <t>11009</t>
  </si>
  <si>
    <t xml:space="preserve">  调入资金</t>
  </si>
  <si>
    <t>23008</t>
  </si>
  <si>
    <t xml:space="preserve">  调出资金</t>
  </si>
  <si>
    <t>110090102</t>
  </si>
  <si>
    <t xml:space="preserve">    从政府性基金预算调入</t>
  </si>
  <si>
    <t>23009</t>
  </si>
  <si>
    <t xml:space="preserve">  年终结余</t>
  </si>
  <si>
    <t>110090103</t>
  </si>
  <si>
    <t xml:space="preserve">    从国有资本经营预算调入</t>
  </si>
  <si>
    <t>23103</t>
  </si>
  <si>
    <t xml:space="preserve">  地方政府一般债务还本支出</t>
  </si>
  <si>
    <t>110090199</t>
  </si>
  <si>
    <t xml:space="preserve">    从其他资金调入</t>
  </si>
  <si>
    <t>23011</t>
  </si>
  <si>
    <t xml:space="preserve">  地方政府一般债务转贷支出</t>
  </si>
  <si>
    <t>1050401</t>
  </si>
  <si>
    <t xml:space="preserve">  地方政府一般债务收入</t>
  </si>
  <si>
    <t>23013</t>
  </si>
  <si>
    <t xml:space="preserve">  援助其他地区支出</t>
  </si>
  <si>
    <t>1101101</t>
  </si>
  <si>
    <t xml:space="preserve">  地方政府一般债务转贷收入</t>
  </si>
  <si>
    <t>23015</t>
  </si>
  <si>
    <t xml:space="preserve">  安排预算稳定调节基金</t>
  </si>
  <si>
    <t>11013</t>
  </si>
  <si>
    <t xml:space="preserve">  接受其他地区援助收入</t>
  </si>
  <si>
    <t>23016</t>
  </si>
  <si>
    <t xml:space="preserve">  补充预算周转金</t>
  </si>
  <si>
    <t>11015</t>
  </si>
  <si>
    <t xml:space="preserve">  动用预算稳定调节基金</t>
  </si>
  <si>
    <t>收入总计</t>
  </si>
  <si>
    <t>支出总计</t>
  </si>
  <si>
    <t>功能科目</t>
  </si>
  <si>
    <t>上年预算数</t>
  </si>
  <si>
    <t>上年执行数</t>
  </si>
  <si>
    <t>金额</t>
  </si>
  <si>
    <t>为上年预算数的%</t>
  </si>
  <si>
    <t>为上年执行数的%</t>
  </si>
  <si>
    <t xml:space="preserve">  上解上级支出</t>
  </si>
  <si>
    <t xml:space="preserve">      县级基本财力保障机制奖补资金收入</t>
  </si>
  <si>
    <t xml:space="preserve">      欠发达地区转移支付收入</t>
  </si>
  <si>
    <t xml:space="preserve">      公共安全共同财政事权转移支付收入</t>
  </si>
  <si>
    <t xml:space="preserve">      一般公共服务</t>
  </si>
  <si>
    <t xml:space="preserve">      公共安全</t>
  </si>
  <si>
    <t xml:space="preserve">      科学技术</t>
  </si>
  <si>
    <t xml:space="preserve">      交通运输</t>
  </si>
  <si>
    <t>11006</t>
  </si>
  <si>
    <t xml:space="preserve">  下级上解收入</t>
  </si>
  <si>
    <t>1100601</t>
  </si>
  <si>
    <t xml:space="preserve">    体制上解收入</t>
  </si>
  <si>
    <t>1100602</t>
  </si>
  <si>
    <t xml:space="preserve">    专项上解收入</t>
  </si>
  <si>
    <t>11008001</t>
  </si>
  <si>
    <t xml:space="preserve">  待偿债置换一般债券上年结余</t>
  </si>
  <si>
    <t>23022</t>
  </si>
  <si>
    <t xml:space="preserve">  补助下级支出</t>
  </si>
  <si>
    <t>11009010201</t>
  </si>
  <si>
    <t xml:space="preserve">      其中：从抗疫特别国债调入</t>
  </si>
  <si>
    <t>23020</t>
  </si>
  <si>
    <t xml:space="preserve">  计划单列市上解省支出</t>
  </si>
  <si>
    <t>11016</t>
  </si>
  <si>
    <t xml:space="preserve">  省补助计划单列市收入</t>
  </si>
  <si>
    <t>23021</t>
  </si>
  <si>
    <t xml:space="preserve">  省补助计划单列市支出</t>
  </si>
  <si>
    <t>11017</t>
  </si>
  <si>
    <t xml:space="preserve">  计划单列市上解省收入</t>
  </si>
  <si>
    <t>2022年一般公共预算税收返还和转移支付表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</si>
</sst>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黑体"/>
      <family val="3"/>
    </font>
    <font>
      <b/>
      <sz val="16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16" applyFont="1" applyFill="1" applyBorder="1" applyAlignment="1">
      <alignment horizontal="center" vertical="center" wrapText="1"/>
      <protection/>
    </xf>
    <xf numFmtId="0" fontId="2" fillId="2" borderId="1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176" fontId="2" fillId="3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176" fontId="6" fillId="3" borderId="1" xfId="0" applyNumberFormat="1" applyFont="1" applyFill="1" applyBorder="1" applyAlignment="1" applyProtection="1">
      <alignment horizontal="right" vertical="center"/>
      <protection locked="0"/>
    </xf>
    <xf numFmtId="1" fontId="6" fillId="3" borderId="1" xfId="0" applyNumberFormat="1" applyFont="1" applyFill="1" applyBorder="1" applyAlignment="1" applyProtection="1">
      <alignment vertical="center"/>
      <protection locked="0"/>
    </xf>
    <xf numFmtId="1" fontId="2" fillId="3" borderId="1" xfId="0" applyNumberFormat="1" applyFont="1" applyFill="1" applyBorder="1" applyAlignment="1" applyProtection="1">
      <alignment horizontal="left" vertical="center"/>
      <protection locked="0"/>
    </xf>
    <xf numFmtId="1" fontId="2" fillId="2" borderId="1" xfId="0" applyNumberFormat="1" applyFont="1" applyFill="1" applyBorder="1" applyAlignment="1" applyProtection="1">
      <alignment horizontal="left" vertical="center"/>
      <protection locked="0"/>
    </xf>
    <xf numFmtId="176" fontId="2" fillId="2" borderId="1" xfId="0" applyNumberFormat="1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vertical="center"/>
      <protection locked="0"/>
    </xf>
    <xf numFmtId="1" fontId="2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176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3" borderId="1" xfId="0" applyNumberFormat="1" applyFont="1" applyFill="1" applyBorder="1" applyAlignment="1" applyProtection="1">
      <alignment vertical="center"/>
      <protection locked="0"/>
    </xf>
    <xf numFmtId="176" fontId="7" fillId="2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 quotePrefix="1">
      <alignment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 quotePrefix="1">
      <alignment vertical="center"/>
      <protection locked="0"/>
    </xf>
    <xf numFmtId="0" fontId="8" fillId="0" borderId="1" xfId="0" applyFont="1" applyFill="1" applyBorder="1" applyAlignment="1" applyProtection="1" quotePrefix="1">
      <alignment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176" fontId="2" fillId="0" borderId="1" xfId="0" applyNumberFormat="1" applyFont="1" applyFill="1" applyBorder="1" applyAlignment="1" applyProtection="1">
      <alignment horizontal="right" vertical="center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distributed" vertical="center" indent="2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579;&#40527;&#25991;&#20214;\E\2012&#24180;7&#26376;&#20197;&#21518;&#25991;&#20214;\2022&#24180;&#25991;&#20214;\&#26412;&#32423;&#21508;&#31867;&#25253;&#34920;&#25253;&#21578;\2022&#24180;&#22823;&#39044;&#31639;\2022&#24180;&#22823;&#39044;&#31639;\4102030204_&#20234;&#24029;&#21439;_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八"/>
      <sheetName val="表九"/>
      <sheetName val="表十"/>
      <sheetName val="表十一"/>
    </sheetNames>
    <sheetDataSet>
      <sheetData sheetId="2">
        <row r="33">
          <cell r="C33">
            <v>210600</v>
          </cell>
          <cell r="D33">
            <v>218666</v>
          </cell>
          <cell r="E33">
            <v>231800</v>
          </cell>
        </row>
      </sheetData>
      <sheetData sheetId="3">
        <row r="1250">
          <cell r="C1250">
            <v>358088</v>
          </cell>
          <cell r="D1250">
            <v>369566</v>
          </cell>
          <cell r="E1250">
            <v>427134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workbookViewId="0" topLeftCell="A1">
      <selection activeCell="I16" sqref="I16"/>
    </sheetView>
  </sheetViews>
  <sheetFormatPr defaultColWidth="9.00390625" defaultRowHeight="14.25"/>
  <cols>
    <col min="1" max="1" width="9.50390625" style="1" bestFit="1" customWidth="1"/>
    <col min="2" max="2" width="46.625" style="1" customWidth="1"/>
    <col min="3" max="3" width="11.75390625" style="1" customWidth="1"/>
    <col min="4" max="4" width="11.50390625" style="1" customWidth="1"/>
    <col min="5" max="5" width="11.75390625" style="1" customWidth="1"/>
    <col min="6" max="6" width="26.125" style="1" bestFit="1" customWidth="1"/>
    <col min="7" max="8" width="10.50390625" style="1" customWidth="1"/>
    <col min="9" max="9" width="20.75390625" style="1" customWidth="1"/>
    <col min="10" max="10" width="11.625" style="1" customWidth="1"/>
    <col min="11" max="11" width="11.50390625" style="1" customWidth="1"/>
    <col min="12" max="12" width="10.625" style="1" customWidth="1"/>
    <col min="13" max="16384" width="9.00390625" style="1" customWidth="1"/>
  </cols>
  <sheetData>
    <row r="1" ht="18" customHeight="1">
      <c r="B1" s="2"/>
    </row>
    <row r="2" spans="1:14" s="3" customFormat="1" ht="20.25">
      <c r="A2" s="34" t="s">
        <v>212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ht="20.25" customHeight="1">
      <c r="H3" s="4" t="s">
        <v>0</v>
      </c>
    </row>
    <row r="4" spans="1:14" ht="23.25" customHeight="1">
      <c r="A4" s="35" t="s">
        <v>1</v>
      </c>
      <c r="B4" s="35"/>
      <c r="C4" s="35"/>
      <c r="D4" s="35"/>
      <c r="E4" s="35"/>
      <c r="F4" s="35"/>
      <c r="G4" s="35"/>
      <c r="H4" s="35" t="s">
        <v>2</v>
      </c>
      <c r="I4" s="35"/>
      <c r="J4" s="35"/>
      <c r="K4" s="35"/>
      <c r="L4" s="35"/>
      <c r="M4" s="35"/>
      <c r="N4" s="35"/>
    </row>
    <row r="5" spans="1:14" ht="23.25" customHeight="1">
      <c r="A5" s="35" t="s">
        <v>178</v>
      </c>
      <c r="B5" s="35" t="s">
        <v>3</v>
      </c>
      <c r="C5" s="33" t="s">
        <v>179</v>
      </c>
      <c r="D5" s="33" t="s">
        <v>180</v>
      </c>
      <c r="E5" s="33" t="s">
        <v>4</v>
      </c>
      <c r="F5" s="33"/>
      <c r="G5" s="33"/>
      <c r="H5" s="33" t="s">
        <v>178</v>
      </c>
      <c r="I5" s="5" t="s">
        <v>3</v>
      </c>
      <c r="J5" s="33" t="s">
        <v>179</v>
      </c>
      <c r="K5" s="33" t="s">
        <v>180</v>
      </c>
      <c r="L5" s="33" t="s">
        <v>4</v>
      </c>
      <c r="M5" s="33"/>
      <c r="N5" s="33"/>
    </row>
    <row r="6" spans="1:14" ht="23.25" customHeight="1">
      <c r="A6" s="36"/>
      <c r="B6" s="35"/>
      <c r="C6" s="33"/>
      <c r="D6" s="33"/>
      <c r="E6" s="6" t="s">
        <v>181</v>
      </c>
      <c r="F6" s="7" t="s">
        <v>182</v>
      </c>
      <c r="G6" s="7" t="s">
        <v>183</v>
      </c>
      <c r="H6" s="33"/>
      <c r="I6" s="5"/>
      <c r="J6" s="33"/>
      <c r="K6" s="33"/>
      <c r="L6" s="6" t="s">
        <v>181</v>
      </c>
      <c r="M6" s="7" t="s">
        <v>182</v>
      </c>
      <c r="N6" s="7" t="s">
        <v>183</v>
      </c>
    </row>
    <row r="7" spans="1:14" ht="23.25" customHeight="1">
      <c r="A7" s="8" t="s">
        <v>5</v>
      </c>
      <c r="B7" s="9" t="s">
        <v>6</v>
      </c>
      <c r="C7" s="10">
        <f>'[1]表一'!C33</f>
        <v>210600</v>
      </c>
      <c r="D7" s="10">
        <f>'[1]表一'!D33</f>
        <v>218666</v>
      </c>
      <c r="E7" s="10">
        <f>'[1]表一'!E33</f>
        <v>231800</v>
      </c>
      <c r="F7" s="10">
        <f aca="true" t="shared" si="0" ref="F7:F70">IF(C7=0,"",ROUND(E7/C7*100,1))</f>
        <v>110.1</v>
      </c>
      <c r="G7" s="10">
        <f aca="true" t="shared" si="1" ref="G7:G70">IF(D7=0,"",ROUND(E7/D7*100,1))</f>
        <v>106</v>
      </c>
      <c r="H7" s="11" t="s">
        <v>7</v>
      </c>
      <c r="I7" s="9" t="s">
        <v>8</v>
      </c>
      <c r="J7" s="12">
        <f>'[1]表二'!C1250</f>
        <v>358088</v>
      </c>
      <c r="K7" s="12">
        <f>'[1]表二'!D1250</f>
        <v>369566</v>
      </c>
      <c r="L7" s="12">
        <f>'[1]表二'!E1250</f>
        <v>427134</v>
      </c>
      <c r="M7" s="10">
        <f>IF(J7=0,"",ROUND(L7/J7*100,1))</f>
        <v>119.3</v>
      </c>
      <c r="N7" s="10">
        <f>IF(K7=0,"",ROUND(L7/K7*100,1))</f>
        <v>115.6</v>
      </c>
    </row>
    <row r="8" spans="1:14" ht="23.25" customHeight="1">
      <c r="A8" s="8" t="s">
        <v>9</v>
      </c>
      <c r="B8" s="13" t="s">
        <v>10</v>
      </c>
      <c r="C8" s="10">
        <f>SUM(C9,C78,C81:C83,C88:C93)</f>
        <v>171963</v>
      </c>
      <c r="D8" s="10">
        <f>SUM(D9,D78,D81:D83,D88:D93)</f>
        <v>322652</v>
      </c>
      <c r="E8" s="10">
        <f>SUM(E9,E78,E81:E83,E88:E93)</f>
        <v>224653</v>
      </c>
      <c r="F8" s="10">
        <f t="shared" si="0"/>
        <v>130.6</v>
      </c>
      <c r="G8" s="10">
        <f t="shared" si="1"/>
        <v>69.6</v>
      </c>
      <c r="H8" s="11" t="s">
        <v>11</v>
      </c>
      <c r="I8" s="13" t="s">
        <v>12</v>
      </c>
      <c r="J8" s="12">
        <f>SUM(J9,J84:J93)</f>
        <v>24475</v>
      </c>
      <c r="K8" s="12">
        <f>SUM(K9,K84:K93)</f>
        <v>171752</v>
      </c>
      <c r="L8" s="12">
        <f>SUM(L9,L84:L93)</f>
        <v>29319</v>
      </c>
      <c r="M8" s="10">
        <f>IF(J8=0,"",ROUND(L8/J8*100,1))</f>
        <v>119.8</v>
      </c>
      <c r="N8" s="10">
        <f>IF(K8=0,"",ROUND(L8/K8*100,1))</f>
        <v>17.1</v>
      </c>
    </row>
    <row r="9" spans="1:14" ht="23.25" customHeight="1">
      <c r="A9" s="8" t="s">
        <v>13</v>
      </c>
      <c r="B9" s="14" t="s">
        <v>14</v>
      </c>
      <c r="C9" s="10">
        <f>SUM(C10,C17,C53)</f>
        <v>171313</v>
      </c>
      <c r="D9" s="10">
        <f>SUM(D10,D17,D53)</f>
        <v>202190</v>
      </c>
      <c r="E9" s="10">
        <f>SUM(E10,E17,E53)</f>
        <v>142978</v>
      </c>
      <c r="F9" s="10">
        <f t="shared" si="0"/>
        <v>83.5</v>
      </c>
      <c r="G9" s="10">
        <f t="shared" si="1"/>
        <v>70.7</v>
      </c>
      <c r="H9" s="11" t="s">
        <v>15</v>
      </c>
      <c r="I9" s="14" t="s">
        <v>184</v>
      </c>
      <c r="J9" s="10">
        <f>SUM(J10:J11)</f>
        <v>24475</v>
      </c>
      <c r="K9" s="10">
        <f>SUM(K10:K11)</f>
        <v>34321</v>
      </c>
      <c r="L9" s="10">
        <f>SUM(L10:L11)</f>
        <v>29319</v>
      </c>
      <c r="M9" s="10">
        <f>IF(J9=0,"",ROUND(L9/J9*100,1))</f>
        <v>119.8</v>
      </c>
      <c r="N9" s="10">
        <f>IF(K9=0,"",ROUND(L9/K9*100,1))</f>
        <v>85.4</v>
      </c>
    </row>
    <row r="10" spans="1:14" ht="23.25" customHeight="1">
      <c r="A10" s="8" t="s">
        <v>16</v>
      </c>
      <c r="B10" s="14" t="s">
        <v>17</v>
      </c>
      <c r="C10" s="10">
        <f>SUM(C11:C16)</f>
        <v>15278</v>
      </c>
      <c r="D10" s="10">
        <f>SUM(D11:D16)</f>
        <v>15278</v>
      </c>
      <c r="E10" s="10">
        <f>SUM(E11:E16)</f>
        <v>15278</v>
      </c>
      <c r="F10" s="10">
        <f t="shared" si="0"/>
        <v>100</v>
      </c>
      <c r="G10" s="10">
        <f t="shared" si="1"/>
        <v>100</v>
      </c>
      <c r="H10" s="11" t="s">
        <v>18</v>
      </c>
      <c r="I10" s="15" t="s">
        <v>19</v>
      </c>
      <c r="J10" s="16">
        <v>4818</v>
      </c>
      <c r="K10" s="16">
        <v>4818</v>
      </c>
      <c r="L10" s="16">
        <v>4818</v>
      </c>
      <c r="M10" s="10">
        <f>IF(J10=0,"",ROUND(L10/J10*100,1))</f>
        <v>100</v>
      </c>
      <c r="N10" s="10">
        <f>IF(K10=0,"",ROUND(L10/K10*100,1))</f>
        <v>100</v>
      </c>
    </row>
    <row r="11" spans="1:14" ht="23.25" customHeight="1">
      <c r="A11" s="8" t="s">
        <v>20</v>
      </c>
      <c r="B11" s="17" t="s">
        <v>21</v>
      </c>
      <c r="C11" s="16">
        <v>2286</v>
      </c>
      <c r="D11" s="16">
        <v>2286</v>
      </c>
      <c r="E11" s="16">
        <v>2286</v>
      </c>
      <c r="F11" s="10">
        <f t="shared" si="0"/>
        <v>100</v>
      </c>
      <c r="G11" s="10">
        <f t="shared" si="1"/>
        <v>100</v>
      </c>
      <c r="H11" s="11" t="s">
        <v>22</v>
      </c>
      <c r="I11" s="15" t="s">
        <v>23</v>
      </c>
      <c r="J11" s="16">
        <v>19657</v>
      </c>
      <c r="K11" s="16">
        <v>29503</v>
      </c>
      <c r="L11" s="16">
        <v>24501</v>
      </c>
      <c r="M11" s="10">
        <f>IF(J11=0,"",ROUND(L11/J11*100,1))</f>
        <v>124.6</v>
      </c>
      <c r="N11" s="10">
        <f>IF(K11=0,"",ROUND(L11/K11*100,1))</f>
        <v>83</v>
      </c>
    </row>
    <row r="12" spans="1:14" ht="23.25" customHeight="1">
      <c r="A12" s="8" t="s">
        <v>24</v>
      </c>
      <c r="B12" s="17" t="s">
        <v>25</v>
      </c>
      <c r="C12" s="16">
        <v>1336</v>
      </c>
      <c r="D12" s="16">
        <v>1336</v>
      </c>
      <c r="E12" s="16">
        <v>1336</v>
      </c>
      <c r="F12" s="10">
        <f t="shared" si="0"/>
        <v>100</v>
      </c>
      <c r="G12" s="10">
        <f t="shared" si="1"/>
        <v>100</v>
      </c>
      <c r="H12" s="11"/>
      <c r="I12" s="15"/>
      <c r="J12" s="16"/>
      <c r="K12" s="16"/>
      <c r="L12" s="16"/>
      <c r="M12" s="16"/>
      <c r="N12" s="16"/>
    </row>
    <row r="13" spans="1:14" ht="23.25" customHeight="1">
      <c r="A13" s="8" t="s">
        <v>26</v>
      </c>
      <c r="B13" s="17" t="s">
        <v>27</v>
      </c>
      <c r="C13" s="16">
        <v>4443</v>
      </c>
      <c r="D13" s="16">
        <v>4443</v>
      </c>
      <c r="E13" s="16">
        <v>4443</v>
      </c>
      <c r="F13" s="10">
        <f t="shared" si="0"/>
        <v>100</v>
      </c>
      <c r="G13" s="10">
        <f t="shared" si="1"/>
        <v>100</v>
      </c>
      <c r="H13" s="11"/>
      <c r="I13" s="15" t="s">
        <v>28</v>
      </c>
      <c r="J13" s="16"/>
      <c r="K13" s="16"/>
      <c r="L13" s="16"/>
      <c r="M13" s="16"/>
      <c r="N13" s="16"/>
    </row>
    <row r="14" spans="1:14" ht="23.25" customHeight="1">
      <c r="A14" s="8" t="s">
        <v>29</v>
      </c>
      <c r="B14" s="17" t="s">
        <v>30</v>
      </c>
      <c r="C14" s="16">
        <v>212</v>
      </c>
      <c r="D14" s="16">
        <v>212</v>
      </c>
      <c r="E14" s="16">
        <v>212</v>
      </c>
      <c r="F14" s="10">
        <f t="shared" si="0"/>
        <v>100</v>
      </c>
      <c r="G14" s="10">
        <f t="shared" si="1"/>
        <v>100</v>
      </c>
      <c r="H14" s="11"/>
      <c r="I14" s="15" t="s">
        <v>28</v>
      </c>
      <c r="J14" s="16"/>
      <c r="K14" s="16"/>
      <c r="L14" s="16"/>
      <c r="M14" s="16"/>
      <c r="N14" s="16"/>
    </row>
    <row r="15" spans="1:14" ht="23.25" customHeight="1">
      <c r="A15" s="8" t="s">
        <v>31</v>
      </c>
      <c r="B15" s="17" t="s">
        <v>32</v>
      </c>
      <c r="C15" s="16">
        <v>7001</v>
      </c>
      <c r="D15" s="16">
        <v>7001</v>
      </c>
      <c r="E15" s="16">
        <v>7001</v>
      </c>
      <c r="F15" s="10">
        <f t="shared" si="0"/>
        <v>100</v>
      </c>
      <c r="G15" s="10">
        <f t="shared" si="1"/>
        <v>100</v>
      </c>
      <c r="H15" s="11"/>
      <c r="I15" s="15" t="s">
        <v>28</v>
      </c>
      <c r="J15" s="16"/>
      <c r="K15" s="16"/>
      <c r="L15" s="16"/>
      <c r="M15" s="16"/>
      <c r="N15" s="16"/>
    </row>
    <row r="16" spans="1:14" ht="23.25" customHeight="1">
      <c r="A16" s="8" t="s">
        <v>33</v>
      </c>
      <c r="B16" s="17" t="s">
        <v>34</v>
      </c>
      <c r="C16" s="16"/>
      <c r="D16" s="16"/>
      <c r="E16" s="16"/>
      <c r="F16" s="10">
        <f t="shared" si="0"/>
      </c>
      <c r="G16" s="10">
        <f t="shared" si="1"/>
      </c>
      <c r="H16" s="11"/>
      <c r="I16" s="15" t="s">
        <v>28</v>
      </c>
      <c r="J16" s="16"/>
      <c r="K16" s="16"/>
      <c r="L16" s="16"/>
      <c r="M16" s="16"/>
      <c r="N16" s="16"/>
    </row>
    <row r="17" spans="1:14" ht="23.25" customHeight="1">
      <c r="A17" s="8" t="s">
        <v>35</v>
      </c>
      <c r="B17" s="18" t="s">
        <v>36</v>
      </c>
      <c r="C17" s="10">
        <f>SUM(C18:C52)</f>
        <v>148944</v>
      </c>
      <c r="D17" s="10">
        <f>SUM(D18:D52)</f>
        <v>152629</v>
      </c>
      <c r="E17" s="10">
        <f>SUM(E18:E52)</f>
        <v>121119</v>
      </c>
      <c r="F17" s="10">
        <f t="shared" si="0"/>
        <v>81.3</v>
      </c>
      <c r="G17" s="10">
        <f t="shared" si="1"/>
        <v>79.4</v>
      </c>
      <c r="H17" s="11"/>
      <c r="I17" s="15" t="s">
        <v>28</v>
      </c>
      <c r="J17" s="16"/>
      <c r="K17" s="16"/>
      <c r="L17" s="16"/>
      <c r="M17" s="16" t="s">
        <v>28</v>
      </c>
      <c r="N17" s="16"/>
    </row>
    <row r="18" spans="1:14" ht="23.25" customHeight="1">
      <c r="A18" s="8" t="s">
        <v>37</v>
      </c>
      <c r="B18" s="17" t="s">
        <v>38</v>
      </c>
      <c r="C18" s="16"/>
      <c r="D18" s="16"/>
      <c r="E18" s="16"/>
      <c r="F18" s="10">
        <f t="shared" si="0"/>
      </c>
      <c r="G18" s="10">
        <f t="shared" si="1"/>
      </c>
      <c r="H18" s="11"/>
      <c r="I18" s="15" t="s">
        <v>28</v>
      </c>
      <c r="J18" s="16"/>
      <c r="K18" s="16"/>
      <c r="L18" s="16"/>
      <c r="M18" s="16"/>
      <c r="N18" s="16"/>
    </row>
    <row r="19" spans="1:14" ht="23.25" customHeight="1">
      <c r="A19" s="8" t="s">
        <v>39</v>
      </c>
      <c r="B19" s="19" t="s">
        <v>40</v>
      </c>
      <c r="C19" s="16">
        <v>35256</v>
      </c>
      <c r="D19" s="16">
        <v>31108</v>
      </c>
      <c r="E19" s="16">
        <v>38830</v>
      </c>
      <c r="F19" s="10">
        <f t="shared" si="0"/>
        <v>110.1</v>
      </c>
      <c r="G19" s="10">
        <f t="shared" si="1"/>
        <v>124.8</v>
      </c>
      <c r="H19" s="11"/>
      <c r="I19" s="15" t="s">
        <v>28</v>
      </c>
      <c r="J19" s="16"/>
      <c r="K19" s="16"/>
      <c r="L19" s="16"/>
      <c r="M19" s="16"/>
      <c r="N19" s="16"/>
    </row>
    <row r="20" spans="1:14" ht="23.25" customHeight="1">
      <c r="A20" s="8" t="s">
        <v>41</v>
      </c>
      <c r="B20" s="20" t="s">
        <v>185</v>
      </c>
      <c r="C20" s="16">
        <v>6238</v>
      </c>
      <c r="D20" s="16">
        <v>9431</v>
      </c>
      <c r="E20" s="16">
        <v>6698</v>
      </c>
      <c r="F20" s="10">
        <f t="shared" si="0"/>
        <v>107.4</v>
      </c>
      <c r="G20" s="10">
        <f t="shared" si="1"/>
        <v>71</v>
      </c>
      <c r="H20" s="11"/>
      <c r="I20" s="15" t="s">
        <v>28</v>
      </c>
      <c r="J20" s="16"/>
      <c r="K20" s="16"/>
      <c r="L20" s="16"/>
      <c r="M20" s="16"/>
      <c r="N20" s="16"/>
    </row>
    <row r="21" spans="1:14" ht="23.25" customHeight="1">
      <c r="A21" s="8" t="s">
        <v>42</v>
      </c>
      <c r="B21" s="20" t="s">
        <v>43</v>
      </c>
      <c r="C21" s="16">
        <v>3149</v>
      </c>
      <c r="D21" s="16">
        <v>5501</v>
      </c>
      <c r="E21" s="16">
        <v>3478</v>
      </c>
      <c r="F21" s="10">
        <f t="shared" si="0"/>
        <v>110.4</v>
      </c>
      <c r="G21" s="10">
        <f t="shared" si="1"/>
        <v>63.2</v>
      </c>
      <c r="H21" s="11"/>
      <c r="I21" s="15" t="s">
        <v>28</v>
      </c>
      <c r="J21" s="16"/>
      <c r="K21" s="16"/>
      <c r="L21" s="16"/>
      <c r="M21" s="16"/>
      <c r="N21" s="16"/>
    </row>
    <row r="22" spans="1:14" ht="23.25" customHeight="1">
      <c r="A22" s="8" t="s">
        <v>44</v>
      </c>
      <c r="B22" s="20" t="s">
        <v>45</v>
      </c>
      <c r="C22" s="16"/>
      <c r="D22" s="16"/>
      <c r="E22" s="16"/>
      <c r="F22" s="10">
        <f t="shared" si="0"/>
      </c>
      <c r="G22" s="10">
        <f t="shared" si="1"/>
      </c>
      <c r="H22" s="11"/>
      <c r="I22" s="15" t="s">
        <v>28</v>
      </c>
      <c r="J22" s="16"/>
      <c r="K22" s="16"/>
      <c r="L22" s="16"/>
      <c r="M22" s="16"/>
      <c r="N22" s="16"/>
    </row>
    <row r="23" spans="1:14" ht="23.25" customHeight="1">
      <c r="A23" s="8" t="s">
        <v>46</v>
      </c>
      <c r="B23" s="20" t="s">
        <v>47</v>
      </c>
      <c r="C23" s="16"/>
      <c r="D23" s="16"/>
      <c r="E23" s="16"/>
      <c r="F23" s="10">
        <f t="shared" si="0"/>
      </c>
      <c r="G23" s="10">
        <f t="shared" si="1"/>
      </c>
      <c r="H23" s="11"/>
      <c r="I23" s="15" t="s">
        <v>28</v>
      </c>
      <c r="J23" s="16"/>
      <c r="K23" s="16"/>
      <c r="L23" s="16"/>
      <c r="M23" s="16"/>
      <c r="N23" s="16"/>
    </row>
    <row r="24" spans="1:14" ht="23.25" customHeight="1">
      <c r="A24" s="8" t="s">
        <v>48</v>
      </c>
      <c r="B24" s="20" t="s">
        <v>49</v>
      </c>
      <c r="C24" s="16">
        <v>2120</v>
      </c>
      <c r="D24" s="16">
        <v>2359</v>
      </c>
      <c r="E24" s="16">
        <v>381</v>
      </c>
      <c r="F24" s="10">
        <f t="shared" si="0"/>
        <v>18</v>
      </c>
      <c r="G24" s="10">
        <f t="shared" si="1"/>
        <v>16.2</v>
      </c>
      <c r="H24" s="11"/>
      <c r="I24" s="20" t="s">
        <v>28</v>
      </c>
      <c r="J24" s="16"/>
      <c r="K24" s="16"/>
      <c r="L24" s="16"/>
      <c r="M24" s="16"/>
      <c r="N24" s="16"/>
    </row>
    <row r="25" spans="1:14" ht="23.25" customHeight="1">
      <c r="A25" s="8" t="s">
        <v>50</v>
      </c>
      <c r="B25" s="20" t="s">
        <v>51</v>
      </c>
      <c r="C25" s="16"/>
      <c r="D25" s="16"/>
      <c r="E25" s="16"/>
      <c r="F25" s="10">
        <f t="shared" si="0"/>
      </c>
      <c r="G25" s="10">
        <f t="shared" si="1"/>
      </c>
      <c r="H25" s="11"/>
      <c r="I25" s="20" t="s">
        <v>28</v>
      </c>
      <c r="J25" s="16"/>
      <c r="K25" s="16"/>
      <c r="L25" s="16"/>
      <c r="M25" s="16"/>
      <c r="N25" s="16"/>
    </row>
    <row r="26" spans="1:14" ht="23.25" customHeight="1">
      <c r="A26" s="8" t="s">
        <v>52</v>
      </c>
      <c r="B26" s="20" t="s">
        <v>53</v>
      </c>
      <c r="C26" s="16">
        <v>11520</v>
      </c>
      <c r="D26" s="16">
        <v>11755</v>
      </c>
      <c r="E26" s="16">
        <v>11520</v>
      </c>
      <c r="F26" s="10">
        <f t="shared" si="0"/>
        <v>100</v>
      </c>
      <c r="G26" s="10">
        <f t="shared" si="1"/>
        <v>98</v>
      </c>
      <c r="H26" s="11"/>
      <c r="I26" s="19" t="s">
        <v>28</v>
      </c>
      <c r="J26" s="16"/>
      <c r="K26" s="16"/>
      <c r="L26" s="16"/>
      <c r="M26" s="16"/>
      <c r="N26" s="16"/>
    </row>
    <row r="27" spans="1:14" ht="23.25" customHeight="1">
      <c r="A27" s="8" t="s">
        <v>54</v>
      </c>
      <c r="B27" s="20" t="s">
        <v>55</v>
      </c>
      <c r="C27" s="16"/>
      <c r="D27" s="16"/>
      <c r="E27" s="16"/>
      <c r="F27" s="10">
        <f t="shared" si="0"/>
      </c>
      <c r="G27" s="10">
        <f t="shared" si="1"/>
      </c>
      <c r="H27" s="11"/>
      <c r="I27" s="20" t="s">
        <v>28</v>
      </c>
      <c r="J27" s="16"/>
      <c r="K27" s="16"/>
      <c r="L27" s="16"/>
      <c r="M27" s="16"/>
      <c r="N27" s="16"/>
    </row>
    <row r="28" spans="1:14" ht="23.25" customHeight="1">
      <c r="A28" s="8" t="s">
        <v>56</v>
      </c>
      <c r="B28" s="20" t="s">
        <v>57</v>
      </c>
      <c r="C28" s="16"/>
      <c r="D28" s="16"/>
      <c r="E28" s="16"/>
      <c r="F28" s="10">
        <f t="shared" si="0"/>
      </c>
      <c r="G28" s="10">
        <f t="shared" si="1"/>
      </c>
      <c r="H28" s="11"/>
      <c r="I28" s="20" t="s">
        <v>28</v>
      </c>
      <c r="J28" s="16"/>
      <c r="K28" s="16"/>
      <c r="L28" s="16"/>
      <c r="M28" s="16"/>
      <c r="N28" s="16"/>
    </row>
    <row r="29" spans="1:14" ht="23.25" customHeight="1">
      <c r="A29" s="8" t="s">
        <v>58</v>
      </c>
      <c r="B29" s="20" t="s">
        <v>59</v>
      </c>
      <c r="C29" s="16"/>
      <c r="D29" s="16"/>
      <c r="E29" s="16"/>
      <c r="F29" s="10">
        <f t="shared" si="0"/>
      </c>
      <c r="G29" s="10">
        <f t="shared" si="1"/>
      </c>
      <c r="H29" s="11"/>
      <c r="I29" s="20" t="s">
        <v>28</v>
      </c>
      <c r="J29" s="16"/>
      <c r="K29" s="16"/>
      <c r="L29" s="16"/>
      <c r="M29" s="16"/>
      <c r="N29" s="16"/>
    </row>
    <row r="30" spans="1:14" ht="23.25" customHeight="1">
      <c r="A30" s="8" t="s">
        <v>60</v>
      </c>
      <c r="B30" s="20" t="s">
        <v>186</v>
      </c>
      <c r="C30" s="16">
        <v>1281</v>
      </c>
      <c r="D30" s="16">
        <v>1551</v>
      </c>
      <c r="E30" s="16">
        <v>6612</v>
      </c>
      <c r="F30" s="10">
        <f t="shared" si="0"/>
        <v>516.2</v>
      </c>
      <c r="G30" s="10">
        <f t="shared" si="1"/>
        <v>426.3</v>
      </c>
      <c r="H30" s="11"/>
      <c r="I30" s="20" t="s">
        <v>28</v>
      </c>
      <c r="J30" s="16"/>
      <c r="K30" s="16"/>
      <c r="L30" s="16"/>
      <c r="M30" s="16"/>
      <c r="N30" s="16"/>
    </row>
    <row r="31" spans="1:14" ht="23.25" customHeight="1">
      <c r="A31" s="8" t="s">
        <v>61</v>
      </c>
      <c r="B31" s="21" t="s">
        <v>62</v>
      </c>
      <c r="C31" s="22"/>
      <c r="D31" s="16"/>
      <c r="E31" s="16"/>
      <c r="F31" s="10">
        <f t="shared" si="0"/>
      </c>
      <c r="G31" s="10">
        <f t="shared" si="1"/>
      </c>
      <c r="H31" s="11"/>
      <c r="I31" s="20" t="s">
        <v>28</v>
      </c>
      <c r="J31" s="16"/>
      <c r="K31" s="16"/>
      <c r="L31" s="16"/>
      <c r="M31" s="16"/>
      <c r="N31" s="16"/>
    </row>
    <row r="32" spans="1:14" ht="23.25" customHeight="1">
      <c r="A32" s="8" t="s">
        <v>63</v>
      </c>
      <c r="B32" s="21" t="s">
        <v>64</v>
      </c>
      <c r="C32" s="22"/>
      <c r="D32" s="16"/>
      <c r="E32" s="16"/>
      <c r="F32" s="10">
        <f t="shared" si="0"/>
      </c>
      <c r="G32" s="10">
        <f t="shared" si="1"/>
      </c>
      <c r="H32" s="11"/>
      <c r="I32" s="20" t="s">
        <v>28</v>
      </c>
      <c r="J32" s="16"/>
      <c r="K32" s="16"/>
      <c r="L32" s="16"/>
      <c r="M32" s="16"/>
      <c r="N32" s="16"/>
    </row>
    <row r="33" spans="1:14" ht="23.25" customHeight="1">
      <c r="A33" s="8" t="s">
        <v>65</v>
      </c>
      <c r="B33" s="21" t="s">
        <v>66</v>
      </c>
      <c r="C33" s="22"/>
      <c r="D33" s="16"/>
      <c r="E33" s="16"/>
      <c r="F33" s="10">
        <f t="shared" si="0"/>
      </c>
      <c r="G33" s="10">
        <f t="shared" si="1"/>
      </c>
      <c r="H33" s="11"/>
      <c r="I33" s="20" t="s">
        <v>28</v>
      </c>
      <c r="J33" s="16"/>
      <c r="K33" s="16"/>
      <c r="L33" s="16"/>
      <c r="M33" s="16"/>
      <c r="N33" s="16"/>
    </row>
    <row r="34" spans="1:14" ht="23.25" customHeight="1">
      <c r="A34" s="8" t="s">
        <v>67</v>
      </c>
      <c r="B34" s="21" t="s">
        <v>187</v>
      </c>
      <c r="C34" s="22">
        <v>1539</v>
      </c>
      <c r="D34" s="16">
        <v>1826</v>
      </c>
      <c r="E34" s="16">
        <v>1576</v>
      </c>
      <c r="F34" s="10">
        <f t="shared" si="0"/>
        <v>102.4</v>
      </c>
      <c r="G34" s="10">
        <f t="shared" si="1"/>
        <v>86.3</v>
      </c>
      <c r="H34" s="11"/>
      <c r="I34" s="20" t="s">
        <v>28</v>
      </c>
      <c r="J34" s="16"/>
      <c r="K34" s="16"/>
      <c r="L34" s="16"/>
      <c r="M34" s="16"/>
      <c r="N34" s="16"/>
    </row>
    <row r="35" spans="1:14" ht="23.25" customHeight="1">
      <c r="A35" s="8" t="s">
        <v>68</v>
      </c>
      <c r="B35" s="21" t="s">
        <v>69</v>
      </c>
      <c r="C35" s="22">
        <v>19669</v>
      </c>
      <c r="D35" s="16">
        <v>23367</v>
      </c>
      <c r="E35" s="16">
        <v>20212</v>
      </c>
      <c r="F35" s="10">
        <f t="shared" si="0"/>
        <v>102.8</v>
      </c>
      <c r="G35" s="10">
        <f t="shared" si="1"/>
        <v>86.5</v>
      </c>
      <c r="H35" s="11"/>
      <c r="I35" s="15" t="s">
        <v>28</v>
      </c>
      <c r="J35" s="16"/>
      <c r="K35" s="16"/>
      <c r="L35" s="16"/>
      <c r="M35" s="16"/>
      <c r="N35" s="16"/>
    </row>
    <row r="36" spans="1:14" ht="23.25" customHeight="1">
      <c r="A36" s="8" t="s">
        <v>70</v>
      </c>
      <c r="B36" s="21" t="s">
        <v>71</v>
      </c>
      <c r="C36" s="22"/>
      <c r="D36" s="16"/>
      <c r="E36" s="16"/>
      <c r="F36" s="10">
        <f t="shared" si="0"/>
      </c>
      <c r="G36" s="10">
        <f t="shared" si="1"/>
      </c>
      <c r="H36" s="11"/>
      <c r="I36" s="15" t="s">
        <v>28</v>
      </c>
      <c r="J36" s="16"/>
      <c r="K36" s="16"/>
      <c r="L36" s="16"/>
      <c r="M36" s="16"/>
      <c r="N36" s="16"/>
    </row>
    <row r="37" spans="1:14" ht="23.25" customHeight="1">
      <c r="A37" s="8" t="s">
        <v>72</v>
      </c>
      <c r="B37" s="21" t="s">
        <v>73</v>
      </c>
      <c r="C37" s="22"/>
      <c r="D37" s="16">
        <v>327</v>
      </c>
      <c r="E37" s="16"/>
      <c r="F37" s="10">
        <f t="shared" si="0"/>
      </c>
      <c r="G37" s="10">
        <f t="shared" si="1"/>
        <v>0</v>
      </c>
      <c r="H37" s="11"/>
      <c r="I37" s="15" t="s">
        <v>28</v>
      </c>
      <c r="J37" s="16"/>
      <c r="K37" s="16"/>
      <c r="L37" s="16"/>
      <c r="M37" s="16"/>
      <c r="N37" s="16"/>
    </row>
    <row r="38" spans="1:14" ht="23.25" customHeight="1">
      <c r="A38" s="8" t="s">
        <v>74</v>
      </c>
      <c r="B38" s="21" t="s">
        <v>75</v>
      </c>
      <c r="C38" s="22">
        <v>28738</v>
      </c>
      <c r="D38" s="16">
        <v>37106</v>
      </c>
      <c r="E38" s="16">
        <v>15176</v>
      </c>
      <c r="F38" s="10">
        <f t="shared" si="0"/>
        <v>52.8</v>
      </c>
      <c r="G38" s="10">
        <f t="shared" si="1"/>
        <v>40.9</v>
      </c>
      <c r="H38" s="11"/>
      <c r="I38" s="15" t="s">
        <v>28</v>
      </c>
      <c r="J38" s="16"/>
      <c r="K38" s="16"/>
      <c r="L38" s="16"/>
      <c r="M38" s="16"/>
      <c r="N38" s="16"/>
    </row>
    <row r="39" spans="1:14" ht="23.25" customHeight="1">
      <c r="A39" s="8" t="s">
        <v>76</v>
      </c>
      <c r="B39" s="21" t="s">
        <v>77</v>
      </c>
      <c r="C39" s="22">
        <v>36117</v>
      </c>
      <c r="D39" s="16">
        <v>9207</v>
      </c>
      <c r="E39" s="16">
        <v>6578</v>
      </c>
      <c r="F39" s="10">
        <f t="shared" si="0"/>
        <v>18.2</v>
      </c>
      <c r="G39" s="10">
        <f t="shared" si="1"/>
        <v>71.4</v>
      </c>
      <c r="H39" s="11"/>
      <c r="I39" s="15" t="s">
        <v>28</v>
      </c>
      <c r="J39" s="16"/>
      <c r="K39" s="16"/>
      <c r="L39" s="16"/>
      <c r="M39" s="16"/>
      <c r="N39" s="16"/>
    </row>
    <row r="40" spans="1:14" ht="23.25" customHeight="1">
      <c r="A40" s="8" t="s">
        <v>78</v>
      </c>
      <c r="B40" s="21" t="s">
        <v>79</v>
      </c>
      <c r="C40" s="22">
        <v>340</v>
      </c>
      <c r="D40" s="16">
        <v>340</v>
      </c>
      <c r="E40" s="16"/>
      <c r="F40" s="10">
        <f t="shared" si="0"/>
        <v>0</v>
      </c>
      <c r="G40" s="10">
        <f t="shared" si="1"/>
        <v>0</v>
      </c>
      <c r="H40" s="11"/>
      <c r="I40" s="15" t="s">
        <v>28</v>
      </c>
      <c r="J40" s="16"/>
      <c r="K40" s="16"/>
      <c r="L40" s="16"/>
      <c r="M40" s="16"/>
      <c r="N40" s="16"/>
    </row>
    <row r="41" spans="1:14" ht="23.25" customHeight="1">
      <c r="A41" s="8" t="s">
        <v>80</v>
      </c>
      <c r="B41" s="21" t="s">
        <v>81</v>
      </c>
      <c r="C41" s="22"/>
      <c r="D41" s="16"/>
      <c r="E41" s="16"/>
      <c r="F41" s="10">
        <f t="shared" si="0"/>
      </c>
      <c r="G41" s="10">
        <f t="shared" si="1"/>
      </c>
      <c r="H41" s="11"/>
      <c r="I41" s="15" t="s">
        <v>28</v>
      </c>
      <c r="J41" s="16"/>
      <c r="K41" s="16"/>
      <c r="L41" s="16"/>
      <c r="M41" s="16"/>
      <c r="N41" s="16"/>
    </row>
    <row r="42" spans="1:14" ht="23.25" customHeight="1">
      <c r="A42" s="8" t="s">
        <v>82</v>
      </c>
      <c r="B42" s="21" t="s">
        <v>83</v>
      </c>
      <c r="C42" s="22">
        <v>2203</v>
      </c>
      <c r="D42" s="16">
        <v>14271</v>
      </c>
      <c r="E42" s="16">
        <v>9990</v>
      </c>
      <c r="F42" s="10">
        <f t="shared" si="0"/>
        <v>453.5</v>
      </c>
      <c r="G42" s="10">
        <f t="shared" si="1"/>
        <v>70</v>
      </c>
      <c r="H42" s="11"/>
      <c r="I42" s="15" t="s">
        <v>28</v>
      </c>
      <c r="J42" s="16"/>
      <c r="K42" s="16"/>
      <c r="L42" s="16"/>
      <c r="M42" s="16"/>
      <c r="N42" s="16"/>
    </row>
    <row r="43" spans="1:14" ht="23.25" customHeight="1">
      <c r="A43" s="8" t="s">
        <v>84</v>
      </c>
      <c r="B43" s="21" t="s">
        <v>85</v>
      </c>
      <c r="C43" s="22">
        <v>68</v>
      </c>
      <c r="D43" s="16">
        <v>2577</v>
      </c>
      <c r="E43" s="16">
        <v>68</v>
      </c>
      <c r="F43" s="10">
        <f t="shared" si="0"/>
        <v>100</v>
      </c>
      <c r="G43" s="10">
        <f t="shared" si="1"/>
        <v>2.6</v>
      </c>
      <c r="H43" s="11"/>
      <c r="I43" s="15" t="s">
        <v>28</v>
      </c>
      <c r="J43" s="16"/>
      <c r="K43" s="16"/>
      <c r="L43" s="16"/>
      <c r="M43" s="16"/>
      <c r="N43" s="16"/>
    </row>
    <row r="44" spans="1:14" ht="23.25" customHeight="1">
      <c r="A44" s="8" t="s">
        <v>86</v>
      </c>
      <c r="B44" s="21" t="s">
        <v>87</v>
      </c>
      <c r="C44" s="22"/>
      <c r="D44" s="16"/>
      <c r="E44" s="16"/>
      <c r="F44" s="10">
        <f t="shared" si="0"/>
      </c>
      <c r="G44" s="10">
        <f t="shared" si="1"/>
      </c>
      <c r="H44" s="11"/>
      <c r="I44" s="15" t="s">
        <v>28</v>
      </c>
      <c r="J44" s="16"/>
      <c r="K44" s="16"/>
      <c r="L44" s="16"/>
      <c r="M44" s="16"/>
      <c r="N44" s="16"/>
    </row>
    <row r="45" spans="1:14" ht="23.25" customHeight="1">
      <c r="A45" s="8" t="s">
        <v>88</v>
      </c>
      <c r="B45" s="21" t="s">
        <v>89</v>
      </c>
      <c r="C45" s="22"/>
      <c r="D45" s="16"/>
      <c r="E45" s="16"/>
      <c r="F45" s="10">
        <f t="shared" si="0"/>
      </c>
      <c r="G45" s="10">
        <f t="shared" si="1"/>
      </c>
      <c r="H45" s="11"/>
      <c r="I45" s="15" t="s">
        <v>28</v>
      </c>
      <c r="J45" s="16"/>
      <c r="K45" s="16"/>
      <c r="L45" s="16"/>
      <c r="M45" s="16"/>
      <c r="N45" s="16"/>
    </row>
    <row r="46" spans="1:14" ht="23.25" customHeight="1">
      <c r="A46" s="8" t="s">
        <v>90</v>
      </c>
      <c r="B46" s="21" t="s">
        <v>91</v>
      </c>
      <c r="C46" s="22"/>
      <c r="D46" s="16"/>
      <c r="E46" s="16"/>
      <c r="F46" s="10">
        <f t="shared" si="0"/>
      </c>
      <c r="G46" s="10">
        <f t="shared" si="1"/>
      </c>
      <c r="H46" s="11"/>
      <c r="I46" s="15" t="s">
        <v>28</v>
      </c>
      <c r="J46" s="16"/>
      <c r="K46" s="16"/>
      <c r="L46" s="16"/>
      <c r="M46" s="16"/>
      <c r="N46" s="16"/>
    </row>
    <row r="47" spans="1:14" ht="23.25" customHeight="1">
      <c r="A47" s="8" t="s">
        <v>92</v>
      </c>
      <c r="B47" s="21" t="s">
        <v>93</v>
      </c>
      <c r="C47" s="22"/>
      <c r="D47" s="16"/>
      <c r="E47" s="16"/>
      <c r="F47" s="10">
        <f t="shared" si="0"/>
      </c>
      <c r="G47" s="10">
        <f t="shared" si="1"/>
      </c>
      <c r="H47" s="11"/>
      <c r="I47" s="15" t="s">
        <v>28</v>
      </c>
      <c r="J47" s="16"/>
      <c r="K47" s="16"/>
      <c r="L47" s="16"/>
      <c r="M47" s="16"/>
      <c r="N47" s="16"/>
    </row>
    <row r="48" spans="1:14" ht="23.25" customHeight="1">
      <c r="A48" s="8" t="s">
        <v>94</v>
      </c>
      <c r="B48" s="21" t="s">
        <v>95</v>
      </c>
      <c r="C48" s="22">
        <v>706</v>
      </c>
      <c r="D48" s="16">
        <v>304</v>
      </c>
      <c r="E48" s="16"/>
      <c r="F48" s="10">
        <f t="shared" si="0"/>
        <v>0</v>
      </c>
      <c r="G48" s="10">
        <f t="shared" si="1"/>
        <v>0</v>
      </c>
      <c r="H48" s="11"/>
      <c r="I48" s="15" t="s">
        <v>28</v>
      </c>
      <c r="J48" s="16"/>
      <c r="K48" s="16"/>
      <c r="L48" s="16"/>
      <c r="M48" s="16"/>
      <c r="N48" s="16"/>
    </row>
    <row r="49" spans="1:14" ht="23.25" customHeight="1">
      <c r="A49" s="8" t="s">
        <v>96</v>
      </c>
      <c r="B49" s="21" t="s">
        <v>97</v>
      </c>
      <c r="C49" s="22"/>
      <c r="D49" s="16"/>
      <c r="E49" s="16"/>
      <c r="F49" s="10">
        <f t="shared" si="0"/>
      </c>
      <c r="G49" s="10">
        <f t="shared" si="1"/>
      </c>
      <c r="H49" s="11"/>
      <c r="I49" s="20" t="s">
        <v>28</v>
      </c>
      <c r="J49" s="16"/>
      <c r="K49" s="16"/>
      <c r="L49" s="16"/>
      <c r="M49" s="16"/>
      <c r="N49" s="16"/>
    </row>
    <row r="50" spans="1:14" ht="23.25" customHeight="1">
      <c r="A50" s="8" t="s">
        <v>98</v>
      </c>
      <c r="B50" s="21" t="s">
        <v>99</v>
      </c>
      <c r="C50" s="22"/>
      <c r="D50" s="16">
        <v>1459</v>
      </c>
      <c r="E50" s="16"/>
      <c r="F50" s="10">
        <f t="shared" si="0"/>
      </c>
      <c r="G50" s="10">
        <f t="shared" si="1"/>
        <v>0</v>
      </c>
      <c r="H50" s="11"/>
      <c r="I50" s="20"/>
      <c r="J50" s="16"/>
      <c r="K50" s="16"/>
      <c r="L50" s="16"/>
      <c r="M50" s="16"/>
      <c r="N50" s="16"/>
    </row>
    <row r="51" spans="1:14" ht="23.25" customHeight="1">
      <c r="A51" s="8" t="s">
        <v>100</v>
      </c>
      <c r="B51" s="21" t="s">
        <v>101</v>
      </c>
      <c r="C51" s="22"/>
      <c r="D51" s="16"/>
      <c r="E51" s="16"/>
      <c r="F51" s="10">
        <f t="shared" si="0"/>
      </c>
      <c r="G51" s="10">
        <f t="shared" si="1"/>
      </c>
      <c r="H51" s="11"/>
      <c r="I51" s="20" t="s">
        <v>28</v>
      </c>
      <c r="J51" s="16"/>
      <c r="K51" s="16"/>
      <c r="L51" s="16"/>
      <c r="M51" s="16"/>
      <c r="N51" s="16"/>
    </row>
    <row r="52" spans="1:14" ht="23.25" customHeight="1">
      <c r="A52" s="8" t="s">
        <v>102</v>
      </c>
      <c r="B52" s="20" t="s">
        <v>103</v>
      </c>
      <c r="C52" s="16"/>
      <c r="D52" s="16">
        <v>140</v>
      </c>
      <c r="E52" s="16"/>
      <c r="F52" s="10">
        <f t="shared" si="0"/>
      </c>
      <c r="G52" s="10">
        <f t="shared" si="1"/>
        <v>0</v>
      </c>
      <c r="H52" s="11"/>
      <c r="I52" s="20" t="s">
        <v>28</v>
      </c>
      <c r="J52" s="16"/>
      <c r="K52" s="16"/>
      <c r="L52" s="16"/>
      <c r="M52" s="16"/>
      <c r="N52" s="16"/>
    </row>
    <row r="53" spans="1:14" ht="23.25" customHeight="1">
      <c r="A53" s="8" t="s">
        <v>104</v>
      </c>
      <c r="B53" s="23" t="s">
        <v>105</v>
      </c>
      <c r="C53" s="10">
        <f>SUM(C54:C74)</f>
        <v>7091</v>
      </c>
      <c r="D53" s="10">
        <f>SUM(D54:D74)</f>
        <v>34283</v>
      </c>
      <c r="E53" s="10">
        <f>SUM(E54:E74)</f>
        <v>6581</v>
      </c>
      <c r="F53" s="10">
        <f t="shared" si="0"/>
        <v>92.8</v>
      </c>
      <c r="G53" s="10">
        <f t="shared" si="1"/>
        <v>19.2</v>
      </c>
      <c r="H53" s="11"/>
      <c r="I53" s="20" t="s">
        <v>28</v>
      </c>
      <c r="J53" s="16"/>
      <c r="K53" s="16"/>
      <c r="L53" s="16"/>
      <c r="M53" s="16"/>
      <c r="N53" s="16"/>
    </row>
    <row r="54" spans="1:14" ht="23.25" customHeight="1">
      <c r="A54" s="8" t="s">
        <v>106</v>
      </c>
      <c r="B54" s="20" t="s">
        <v>188</v>
      </c>
      <c r="C54" s="16">
        <v>12</v>
      </c>
      <c r="D54" s="16">
        <v>156</v>
      </c>
      <c r="E54" s="16">
        <v>2</v>
      </c>
      <c r="F54" s="10">
        <f t="shared" si="0"/>
        <v>16.7</v>
      </c>
      <c r="G54" s="10">
        <f t="shared" si="1"/>
        <v>1.3</v>
      </c>
      <c r="H54" s="11"/>
      <c r="I54" s="20" t="s">
        <v>28</v>
      </c>
      <c r="J54" s="16"/>
      <c r="K54" s="16"/>
      <c r="L54" s="16"/>
      <c r="M54" s="16"/>
      <c r="N54" s="16"/>
    </row>
    <row r="55" spans="1:14" ht="23.25" customHeight="1">
      <c r="A55" s="8" t="s">
        <v>107</v>
      </c>
      <c r="B55" s="20" t="s">
        <v>108</v>
      </c>
      <c r="C55" s="16"/>
      <c r="D55" s="16"/>
      <c r="E55" s="16"/>
      <c r="F55" s="10">
        <f t="shared" si="0"/>
      </c>
      <c r="G55" s="10">
        <f t="shared" si="1"/>
      </c>
      <c r="H55" s="11"/>
      <c r="I55" s="20"/>
      <c r="J55" s="16"/>
      <c r="K55" s="16"/>
      <c r="L55" s="16"/>
      <c r="M55" s="16"/>
      <c r="N55" s="16"/>
    </row>
    <row r="56" spans="1:14" ht="23.25" customHeight="1">
      <c r="A56" s="8" t="s">
        <v>109</v>
      </c>
      <c r="B56" s="20" t="s">
        <v>110</v>
      </c>
      <c r="C56" s="16"/>
      <c r="D56" s="16"/>
      <c r="E56" s="16"/>
      <c r="F56" s="10">
        <f t="shared" si="0"/>
      </c>
      <c r="G56" s="10">
        <f t="shared" si="1"/>
      </c>
      <c r="H56" s="11"/>
      <c r="I56" s="20"/>
      <c r="J56" s="16"/>
      <c r="K56" s="16"/>
      <c r="L56" s="16"/>
      <c r="M56" s="16"/>
      <c r="N56" s="16"/>
    </row>
    <row r="57" spans="1:14" ht="23.25" customHeight="1">
      <c r="A57" s="8" t="s">
        <v>111</v>
      </c>
      <c r="B57" s="20" t="s">
        <v>189</v>
      </c>
      <c r="C57" s="16"/>
      <c r="D57" s="16">
        <v>28</v>
      </c>
      <c r="E57" s="16"/>
      <c r="F57" s="10">
        <f t="shared" si="0"/>
      </c>
      <c r="G57" s="10">
        <f t="shared" si="1"/>
        <v>0</v>
      </c>
      <c r="H57" s="11"/>
      <c r="I57" s="20"/>
      <c r="J57" s="16"/>
      <c r="K57" s="16"/>
      <c r="L57" s="16"/>
      <c r="M57" s="16"/>
      <c r="N57" s="16"/>
    </row>
    <row r="58" spans="1:14" ht="23.25" customHeight="1">
      <c r="A58" s="8" t="s">
        <v>112</v>
      </c>
      <c r="B58" s="20" t="s">
        <v>113</v>
      </c>
      <c r="C58" s="16">
        <v>1573</v>
      </c>
      <c r="D58" s="16">
        <v>3569</v>
      </c>
      <c r="E58" s="16"/>
      <c r="F58" s="10">
        <f t="shared" si="0"/>
        <v>0</v>
      </c>
      <c r="G58" s="10">
        <f t="shared" si="1"/>
        <v>0</v>
      </c>
      <c r="H58" s="11"/>
      <c r="I58" s="20"/>
      <c r="J58" s="16"/>
      <c r="K58" s="16"/>
      <c r="L58" s="16"/>
      <c r="M58" s="16"/>
      <c r="N58" s="16"/>
    </row>
    <row r="59" spans="1:14" ht="23.25" customHeight="1">
      <c r="A59" s="8" t="s">
        <v>114</v>
      </c>
      <c r="B59" s="20" t="s">
        <v>190</v>
      </c>
      <c r="C59" s="16"/>
      <c r="D59" s="16">
        <v>1493</v>
      </c>
      <c r="E59" s="16">
        <v>208</v>
      </c>
      <c r="F59" s="10">
        <f t="shared" si="0"/>
      </c>
      <c r="G59" s="10">
        <f t="shared" si="1"/>
        <v>13.9</v>
      </c>
      <c r="H59" s="11"/>
      <c r="I59" s="20"/>
      <c r="J59" s="16"/>
      <c r="K59" s="16"/>
      <c r="L59" s="16"/>
      <c r="M59" s="16"/>
      <c r="N59" s="16"/>
    </row>
    <row r="60" spans="1:14" ht="23.25" customHeight="1">
      <c r="A60" s="8" t="s">
        <v>115</v>
      </c>
      <c r="B60" s="20" t="s">
        <v>116</v>
      </c>
      <c r="C60" s="16">
        <v>177</v>
      </c>
      <c r="D60" s="16">
        <v>271</v>
      </c>
      <c r="E60" s="16">
        <v>360</v>
      </c>
      <c r="F60" s="10">
        <f t="shared" si="0"/>
        <v>203.4</v>
      </c>
      <c r="G60" s="10">
        <f t="shared" si="1"/>
        <v>132.8</v>
      </c>
      <c r="H60" s="11"/>
      <c r="I60" s="20"/>
      <c r="J60" s="16"/>
      <c r="K60" s="16"/>
      <c r="L60" s="16"/>
      <c r="M60" s="16"/>
      <c r="N60" s="16"/>
    </row>
    <row r="61" spans="1:14" ht="23.25" customHeight="1">
      <c r="A61" s="8" t="s">
        <v>117</v>
      </c>
      <c r="B61" s="20" t="s">
        <v>118</v>
      </c>
      <c r="C61" s="16"/>
      <c r="D61" s="16">
        <v>2070</v>
      </c>
      <c r="E61" s="16"/>
      <c r="F61" s="10">
        <f t="shared" si="0"/>
      </c>
      <c r="G61" s="10">
        <f t="shared" si="1"/>
        <v>0</v>
      </c>
      <c r="H61" s="11"/>
      <c r="I61" s="20"/>
      <c r="J61" s="16"/>
      <c r="K61" s="16"/>
      <c r="L61" s="16"/>
      <c r="M61" s="24"/>
      <c r="N61" s="24"/>
    </row>
    <row r="62" spans="1:14" ht="23.25" customHeight="1">
      <c r="A62" s="8" t="s">
        <v>119</v>
      </c>
      <c r="B62" s="20" t="s">
        <v>120</v>
      </c>
      <c r="C62" s="16">
        <v>234</v>
      </c>
      <c r="D62" s="16">
        <v>1284</v>
      </c>
      <c r="E62" s="16">
        <v>382</v>
      </c>
      <c r="F62" s="10">
        <f t="shared" si="0"/>
        <v>163.2</v>
      </c>
      <c r="G62" s="10">
        <f t="shared" si="1"/>
        <v>29.8</v>
      </c>
      <c r="H62" s="11"/>
      <c r="I62" s="20"/>
      <c r="J62" s="16"/>
      <c r="K62" s="16"/>
      <c r="L62" s="16"/>
      <c r="M62" s="24"/>
      <c r="N62" s="24"/>
    </row>
    <row r="63" spans="1:14" ht="23.25" customHeight="1">
      <c r="A63" s="8" t="s">
        <v>121</v>
      </c>
      <c r="B63" s="20" t="s">
        <v>122</v>
      </c>
      <c r="C63" s="16">
        <v>228</v>
      </c>
      <c r="D63" s="16">
        <v>5555</v>
      </c>
      <c r="E63" s="16">
        <v>636</v>
      </c>
      <c r="F63" s="10">
        <f t="shared" si="0"/>
        <v>278.9</v>
      </c>
      <c r="G63" s="10">
        <f t="shared" si="1"/>
        <v>11.4</v>
      </c>
      <c r="H63" s="11"/>
      <c r="I63" s="20"/>
      <c r="J63" s="16"/>
      <c r="K63" s="16"/>
      <c r="L63" s="16"/>
      <c r="M63" s="16"/>
      <c r="N63" s="16"/>
    </row>
    <row r="64" spans="1:14" ht="23.25" customHeight="1">
      <c r="A64" s="8" t="s">
        <v>123</v>
      </c>
      <c r="B64" s="20" t="s">
        <v>124</v>
      </c>
      <c r="C64" s="16"/>
      <c r="D64" s="16"/>
      <c r="E64" s="16"/>
      <c r="F64" s="10">
        <f t="shared" si="0"/>
      </c>
      <c r="G64" s="10">
        <f t="shared" si="1"/>
      </c>
      <c r="H64" s="11"/>
      <c r="I64" s="20"/>
      <c r="J64" s="16"/>
      <c r="K64" s="16"/>
      <c r="L64" s="16"/>
      <c r="M64" s="16"/>
      <c r="N64" s="16"/>
    </row>
    <row r="65" spans="1:14" ht="23.25" customHeight="1">
      <c r="A65" s="8" t="s">
        <v>125</v>
      </c>
      <c r="B65" s="20" t="s">
        <v>126</v>
      </c>
      <c r="C65" s="16">
        <v>4732</v>
      </c>
      <c r="D65" s="16">
        <v>15092</v>
      </c>
      <c r="E65" s="16">
        <v>4993</v>
      </c>
      <c r="F65" s="10">
        <f t="shared" si="0"/>
        <v>105.5</v>
      </c>
      <c r="G65" s="10">
        <f t="shared" si="1"/>
        <v>33.1</v>
      </c>
      <c r="H65" s="11"/>
      <c r="I65" s="20"/>
      <c r="J65" s="16"/>
      <c r="K65" s="16"/>
      <c r="L65" s="16"/>
      <c r="M65" s="16"/>
      <c r="N65" s="16"/>
    </row>
    <row r="66" spans="1:14" ht="23.25" customHeight="1">
      <c r="A66" s="8" t="s">
        <v>127</v>
      </c>
      <c r="B66" s="20" t="s">
        <v>191</v>
      </c>
      <c r="C66" s="16">
        <v>135</v>
      </c>
      <c r="D66" s="16">
        <v>2329</v>
      </c>
      <c r="E66" s="16"/>
      <c r="F66" s="10">
        <f t="shared" si="0"/>
        <v>0</v>
      </c>
      <c r="G66" s="10">
        <f t="shared" si="1"/>
        <v>0</v>
      </c>
      <c r="H66" s="11"/>
      <c r="I66" s="20"/>
      <c r="J66" s="16"/>
      <c r="K66" s="16"/>
      <c r="L66" s="16"/>
      <c r="M66" s="16"/>
      <c r="N66" s="16"/>
    </row>
    <row r="67" spans="1:14" ht="23.25" customHeight="1">
      <c r="A67" s="8" t="s">
        <v>128</v>
      </c>
      <c r="B67" s="20" t="s">
        <v>129</v>
      </c>
      <c r="C67" s="16"/>
      <c r="D67" s="16">
        <v>210</v>
      </c>
      <c r="E67" s="16"/>
      <c r="F67" s="10">
        <f t="shared" si="0"/>
      </c>
      <c r="G67" s="10">
        <f t="shared" si="1"/>
        <v>0</v>
      </c>
      <c r="H67" s="11"/>
      <c r="I67" s="20"/>
      <c r="J67" s="16"/>
      <c r="K67" s="16"/>
      <c r="L67" s="16"/>
      <c r="M67" s="16"/>
      <c r="N67" s="16"/>
    </row>
    <row r="68" spans="1:14" ht="23.25" customHeight="1">
      <c r="A68" s="8" t="s">
        <v>130</v>
      </c>
      <c r="B68" s="20" t="s">
        <v>131</v>
      </c>
      <c r="C68" s="16"/>
      <c r="D68" s="16">
        <v>649</v>
      </c>
      <c r="E68" s="16"/>
      <c r="F68" s="10">
        <f t="shared" si="0"/>
      </c>
      <c r="G68" s="10">
        <f t="shared" si="1"/>
        <v>0</v>
      </c>
      <c r="H68" s="11"/>
      <c r="I68" s="20"/>
      <c r="J68" s="16"/>
      <c r="K68" s="16"/>
      <c r="L68" s="16"/>
      <c r="M68" s="16"/>
      <c r="N68" s="16"/>
    </row>
    <row r="69" spans="1:14" ht="23.25" customHeight="1">
      <c r="A69" s="8" t="s">
        <v>132</v>
      </c>
      <c r="B69" s="20" t="s">
        <v>133</v>
      </c>
      <c r="C69" s="16"/>
      <c r="D69" s="16"/>
      <c r="E69" s="16"/>
      <c r="F69" s="10">
        <f t="shared" si="0"/>
      </c>
      <c r="G69" s="10">
        <f t="shared" si="1"/>
      </c>
      <c r="H69" s="11"/>
      <c r="I69" s="20"/>
      <c r="J69" s="16"/>
      <c r="K69" s="16"/>
      <c r="L69" s="16"/>
      <c r="M69" s="16"/>
      <c r="N69" s="16"/>
    </row>
    <row r="70" spans="1:14" ht="23.25" customHeight="1">
      <c r="A70" s="8" t="s">
        <v>134</v>
      </c>
      <c r="B70" s="20" t="s">
        <v>135</v>
      </c>
      <c r="C70" s="16"/>
      <c r="D70" s="16">
        <v>407</v>
      </c>
      <c r="E70" s="16"/>
      <c r="F70" s="10">
        <f t="shared" si="0"/>
      </c>
      <c r="G70" s="10">
        <f t="shared" si="1"/>
        <v>0</v>
      </c>
      <c r="H70" s="11"/>
      <c r="I70" s="20"/>
      <c r="J70" s="16"/>
      <c r="K70" s="16"/>
      <c r="L70" s="16"/>
      <c r="M70" s="16"/>
      <c r="N70" s="16"/>
    </row>
    <row r="71" spans="1:14" ht="23.25" customHeight="1">
      <c r="A71" s="8" t="s">
        <v>136</v>
      </c>
      <c r="B71" s="20" t="s">
        <v>137</v>
      </c>
      <c r="C71" s="16"/>
      <c r="D71" s="16">
        <v>631</v>
      </c>
      <c r="E71" s="16"/>
      <c r="F71" s="10">
        <f>IF(C71=0,"",ROUND(E71/C71*100,1))</f>
      </c>
      <c r="G71" s="10">
        <f>IF(D71=0,"",ROUND(E71/D71*100,1))</f>
        <v>0</v>
      </c>
      <c r="H71" s="11"/>
      <c r="I71" s="20"/>
      <c r="J71" s="16"/>
      <c r="K71" s="16"/>
      <c r="L71" s="16"/>
      <c r="M71" s="16"/>
      <c r="N71" s="16"/>
    </row>
    <row r="72" spans="1:14" ht="23.25" customHeight="1">
      <c r="A72" s="8" t="s">
        <v>138</v>
      </c>
      <c r="B72" s="20" t="s">
        <v>139</v>
      </c>
      <c r="C72" s="16"/>
      <c r="D72" s="16"/>
      <c r="E72" s="16"/>
      <c r="F72" s="10">
        <f>IF(C72=0,"",ROUND(E72/C72*100,1))</f>
      </c>
      <c r="G72" s="10">
        <f>IF(D72=0,"",ROUND(E72/D72*100,1))</f>
      </c>
      <c r="H72" s="11"/>
      <c r="I72" s="20"/>
      <c r="J72" s="16"/>
      <c r="K72" s="16"/>
      <c r="L72" s="16"/>
      <c r="M72" s="16"/>
      <c r="N72" s="16"/>
    </row>
    <row r="73" spans="1:14" ht="23.25" customHeight="1">
      <c r="A73" s="8" t="s">
        <v>140</v>
      </c>
      <c r="B73" s="20" t="s">
        <v>141</v>
      </c>
      <c r="C73" s="16"/>
      <c r="D73" s="16">
        <v>509</v>
      </c>
      <c r="E73" s="16"/>
      <c r="F73" s="10">
        <f>IF(C73=0,"",ROUND(E73/C73*100,1))</f>
      </c>
      <c r="G73" s="10">
        <f>IF(D73=0,"",ROUND(E73/D73*100,1))</f>
        <v>0</v>
      </c>
      <c r="H73" s="11"/>
      <c r="I73" s="20"/>
      <c r="J73" s="16"/>
      <c r="K73" s="16"/>
      <c r="L73" s="16"/>
      <c r="M73" s="16"/>
      <c r="N73" s="16"/>
    </row>
    <row r="74" spans="1:14" ht="23.25" customHeight="1">
      <c r="A74" s="8" t="s">
        <v>142</v>
      </c>
      <c r="B74" s="8" t="s">
        <v>143</v>
      </c>
      <c r="C74" s="16"/>
      <c r="D74" s="16">
        <v>30</v>
      </c>
      <c r="E74" s="16"/>
      <c r="F74" s="10">
        <f>IF(C74=0,"",ROUND(E74/C74*100,1))</f>
      </c>
      <c r="G74" s="10">
        <f>IF(D74=0,"",ROUND(E74/D74*100,1))</f>
        <v>0</v>
      </c>
      <c r="H74" s="11"/>
      <c r="I74" s="20"/>
      <c r="J74" s="16"/>
      <c r="K74" s="16"/>
      <c r="L74" s="16"/>
      <c r="M74" s="16"/>
      <c r="N74" s="16"/>
    </row>
    <row r="75" spans="1:14" ht="23.25" customHeight="1">
      <c r="A75" s="8"/>
      <c r="B75" s="8"/>
      <c r="C75" s="16"/>
      <c r="D75" s="16"/>
      <c r="E75" s="16"/>
      <c r="F75" s="16"/>
      <c r="G75" s="16"/>
      <c r="H75" s="11"/>
      <c r="I75" s="20"/>
      <c r="J75" s="16"/>
      <c r="K75" s="16"/>
      <c r="L75" s="16"/>
      <c r="M75" s="16"/>
      <c r="N75" s="16"/>
    </row>
    <row r="76" spans="1:14" ht="23.25" customHeight="1">
      <c r="A76" s="8"/>
      <c r="B76" s="8"/>
      <c r="C76" s="16"/>
      <c r="D76" s="16"/>
      <c r="E76" s="16"/>
      <c r="F76" s="16"/>
      <c r="G76" s="16"/>
      <c r="H76" s="11"/>
      <c r="I76" s="20"/>
      <c r="J76" s="16"/>
      <c r="K76" s="16"/>
      <c r="L76" s="16"/>
      <c r="M76" s="16"/>
      <c r="N76" s="16"/>
    </row>
    <row r="77" spans="1:14" ht="23.25" customHeight="1">
      <c r="A77" s="8"/>
      <c r="B77" s="8"/>
      <c r="C77" s="16"/>
      <c r="D77" s="16"/>
      <c r="E77" s="16"/>
      <c r="F77" s="16"/>
      <c r="G77" s="16"/>
      <c r="H77" s="11"/>
      <c r="I77" s="20"/>
      <c r="J77" s="16"/>
      <c r="K77" s="16"/>
      <c r="L77" s="16"/>
      <c r="M77" s="16"/>
      <c r="N77" s="16"/>
    </row>
    <row r="78" spans="1:14" ht="23.25" customHeight="1">
      <c r="A78" s="25" t="s">
        <v>192</v>
      </c>
      <c r="B78" s="26" t="s">
        <v>193</v>
      </c>
      <c r="C78" s="10">
        <f>SUM(C79:C80)</f>
        <v>0</v>
      </c>
      <c r="D78" s="10">
        <f>SUM(D79:D80)</f>
        <v>0</v>
      </c>
      <c r="E78" s="10">
        <f>SUM(E79:E80)</f>
        <v>0</v>
      </c>
      <c r="F78" s="10">
        <f aca="true" t="shared" si="2" ref="F78:F93">IF(C78=0,"",ROUND(E78/C78*100,1))</f>
      </c>
      <c r="G78" s="10">
        <f aca="true" t="shared" si="3" ref="G78:G93">IF(D78=0,"",ROUND(E78/D78*100,1))</f>
      </c>
      <c r="H78" s="11"/>
      <c r="I78" s="20"/>
      <c r="J78" s="16"/>
      <c r="K78" s="16"/>
      <c r="L78" s="16"/>
      <c r="M78" s="16"/>
      <c r="N78" s="16"/>
    </row>
    <row r="79" spans="1:14" ht="23.25" customHeight="1">
      <c r="A79" s="25" t="s">
        <v>194</v>
      </c>
      <c r="B79" s="8" t="s">
        <v>195</v>
      </c>
      <c r="C79" s="16"/>
      <c r="D79" s="16"/>
      <c r="E79" s="16"/>
      <c r="F79" s="10">
        <f t="shared" si="2"/>
      </c>
      <c r="G79" s="10">
        <f t="shared" si="3"/>
      </c>
      <c r="H79" s="11"/>
      <c r="I79" s="20"/>
      <c r="J79" s="16"/>
      <c r="K79" s="16"/>
      <c r="L79" s="16"/>
      <c r="M79" s="16"/>
      <c r="N79" s="16"/>
    </row>
    <row r="80" spans="1:14" ht="23.25" customHeight="1">
      <c r="A80" s="25" t="s">
        <v>196</v>
      </c>
      <c r="B80" s="8" t="s">
        <v>197</v>
      </c>
      <c r="C80" s="16"/>
      <c r="D80" s="16"/>
      <c r="E80" s="16"/>
      <c r="F80" s="10">
        <f t="shared" si="2"/>
      </c>
      <c r="G80" s="10">
        <f t="shared" si="3"/>
      </c>
      <c r="H80" s="11"/>
      <c r="I80" s="20"/>
      <c r="J80" s="16"/>
      <c r="K80" s="16"/>
      <c r="L80" s="16"/>
      <c r="M80" s="16"/>
      <c r="N80" s="16"/>
    </row>
    <row r="81" spans="1:14" ht="23.25" customHeight="1">
      <c r="A81" s="27" t="s">
        <v>198</v>
      </c>
      <c r="B81" s="8" t="s">
        <v>199</v>
      </c>
      <c r="C81" s="16"/>
      <c r="D81" s="16"/>
      <c r="E81" s="16"/>
      <c r="F81" s="10">
        <f t="shared" si="2"/>
      </c>
      <c r="G81" s="10">
        <f t="shared" si="3"/>
      </c>
      <c r="H81" s="11"/>
      <c r="I81" s="20"/>
      <c r="J81" s="16"/>
      <c r="K81" s="16"/>
      <c r="L81" s="16"/>
      <c r="M81" s="16"/>
      <c r="N81" s="16"/>
    </row>
    <row r="82" spans="1:14" ht="23.25" customHeight="1">
      <c r="A82" s="8" t="s">
        <v>144</v>
      </c>
      <c r="B82" s="17" t="s">
        <v>145</v>
      </c>
      <c r="C82" s="16">
        <v>650</v>
      </c>
      <c r="D82" s="16">
        <v>650</v>
      </c>
      <c r="E82" s="16">
        <v>81675</v>
      </c>
      <c r="F82" s="10">
        <f t="shared" si="2"/>
        <v>12565.4</v>
      </c>
      <c r="G82" s="10">
        <f t="shared" si="3"/>
        <v>12565.4</v>
      </c>
      <c r="H82" s="11"/>
      <c r="I82" s="20"/>
      <c r="J82" s="16"/>
      <c r="K82" s="16"/>
      <c r="L82" s="16"/>
      <c r="M82" s="16"/>
      <c r="N82" s="16"/>
    </row>
    <row r="83" spans="1:14" ht="23.25" customHeight="1">
      <c r="A83" s="8" t="s">
        <v>146</v>
      </c>
      <c r="B83" s="18" t="s">
        <v>147</v>
      </c>
      <c r="C83" s="10">
        <f>SUM(C84,C86,C87)</f>
        <v>0</v>
      </c>
      <c r="D83" s="10">
        <f>SUM(D84,D86,D87)</f>
        <v>64387</v>
      </c>
      <c r="E83" s="10">
        <f>SUM(E84,E86,E87)</f>
        <v>0</v>
      </c>
      <c r="F83" s="10">
        <f t="shared" si="2"/>
      </c>
      <c r="G83" s="10">
        <f t="shared" si="3"/>
        <v>0</v>
      </c>
      <c r="H83" s="11"/>
      <c r="I83" s="20"/>
      <c r="J83" s="16"/>
      <c r="K83" s="16"/>
      <c r="L83" s="16"/>
      <c r="M83" s="16"/>
      <c r="N83" s="16"/>
    </row>
    <row r="84" spans="1:14" ht="23.25" customHeight="1">
      <c r="A84" s="8" t="s">
        <v>150</v>
      </c>
      <c r="B84" s="17" t="s">
        <v>151</v>
      </c>
      <c r="C84" s="16"/>
      <c r="D84" s="16">
        <v>63409</v>
      </c>
      <c r="E84" s="16"/>
      <c r="F84" s="10">
        <f t="shared" si="2"/>
      </c>
      <c r="G84" s="10">
        <f t="shared" si="3"/>
        <v>0</v>
      </c>
      <c r="H84" s="28" t="s">
        <v>200</v>
      </c>
      <c r="I84" s="20" t="s">
        <v>201</v>
      </c>
      <c r="J84" s="16"/>
      <c r="K84" s="16"/>
      <c r="L84" s="16"/>
      <c r="M84" s="10">
        <f aca="true" t="shared" si="4" ref="M84:M93">IF(J84=0,"",ROUND(L84/J84*100,1))</f>
      </c>
      <c r="N84" s="10">
        <f aca="true" t="shared" si="5" ref="N84:N93">IF(K84=0,"",ROUND(L84/K84*100,1))</f>
      </c>
    </row>
    <row r="85" spans="1:14" ht="23.25" customHeight="1">
      <c r="A85" s="27" t="s">
        <v>202</v>
      </c>
      <c r="B85" s="8" t="s">
        <v>203</v>
      </c>
      <c r="C85" s="16"/>
      <c r="D85" s="16"/>
      <c r="E85" s="16"/>
      <c r="F85" s="10">
        <f t="shared" si="2"/>
      </c>
      <c r="G85" s="10">
        <f t="shared" si="3"/>
      </c>
      <c r="H85" s="11" t="s">
        <v>148</v>
      </c>
      <c r="I85" s="15" t="s">
        <v>149</v>
      </c>
      <c r="J85" s="16"/>
      <c r="K85" s="16">
        <v>6797</v>
      </c>
      <c r="L85" s="16"/>
      <c r="M85" s="10">
        <f t="shared" si="4"/>
      </c>
      <c r="N85" s="10">
        <f t="shared" si="5"/>
        <v>0</v>
      </c>
    </row>
    <row r="86" spans="1:14" ht="23.25" customHeight="1">
      <c r="A86" s="8" t="s">
        <v>154</v>
      </c>
      <c r="B86" s="17" t="s">
        <v>155</v>
      </c>
      <c r="C86" s="16"/>
      <c r="D86" s="16">
        <v>978</v>
      </c>
      <c r="E86" s="16"/>
      <c r="F86" s="10">
        <f t="shared" si="2"/>
      </c>
      <c r="G86" s="10">
        <f t="shared" si="3"/>
        <v>0</v>
      </c>
      <c r="H86" s="11" t="s">
        <v>168</v>
      </c>
      <c r="I86" s="29" t="s">
        <v>169</v>
      </c>
      <c r="J86" s="30"/>
      <c r="K86" s="30">
        <v>24299</v>
      </c>
      <c r="L86" s="16"/>
      <c r="M86" s="10">
        <f t="shared" si="4"/>
      </c>
      <c r="N86" s="10">
        <f t="shared" si="5"/>
        <v>0</v>
      </c>
    </row>
    <row r="87" spans="1:14" ht="23.25" customHeight="1">
      <c r="A87" s="8" t="s">
        <v>158</v>
      </c>
      <c r="B87" s="17" t="s">
        <v>159</v>
      </c>
      <c r="C87" s="16"/>
      <c r="D87" s="16"/>
      <c r="E87" s="16"/>
      <c r="F87" s="10">
        <f t="shared" si="2"/>
      </c>
      <c r="G87" s="10">
        <f t="shared" si="3"/>
      </c>
      <c r="H87" s="11" t="s">
        <v>172</v>
      </c>
      <c r="I87" s="29" t="s">
        <v>173</v>
      </c>
      <c r="J87" s="22"/>
      <c r="K87" s="22"/>
      <c r="L87" s="22"/>
      <c r="M87" s="10">
        <f t="shared" si="4"/>
      </c>
      <c r="N87" s="10">
        <f t="shared" si="5"/>
      </c>
    </row>
    <row r="88" spans="1:14" ht="23.25" customHeight="1">
      <c r="A88" s="8" t="s">
        <v>162</v>
      </c>
      <c r="B88" s="17" t="s">
        <v>163</v>
      </c>
      <c r="C88" s="16"/>
      <c r="D88" s="16"/>
      <c r="E88" s="16"/>
      <c r="F88" s="10">
        <f t="shared" si="2"/>
      </c>
      <c r="G88" s="10">
        <f t="shared" si="3"/>
      </c>
      <c r="H88" s="11" t="s">
        <v>156</v>
      </c>
      <c r="I88" s="17" t="s">
        <v>157</v>
      </c>
      <c r="J88" s="30"/>
      <c r="K88" s="30">
        <v>24660</v>
      </c>
      <c r="L88" s="22"/>
      <c r="M88" s="10">
        <f t="shared" si="4"/>
      </c>
      <c r="N88" s="10">
        <f t="shared" si="5"/>
        <v>0</v>
      </c>
    </row>
    <row r="89" spans="1:14" ht="23.25" customHeight="1">
      <c r="A89" s="8" t="s">
        <v>166</v>
      </c>
      <c r="B89" s="17" t="s">
        <v>167</v>
      </c>
      <c r="C89" s="16"/>
      <c r="D89" s="16">
        <v>36300</v>
      </c>
      <c r="E89" s="16"/>
      <c r="F89" s="10">
        <f t="shared" si="2"/>
      </c>
      <c r="G89" s="10">
        <f t="shared" si="3"/>
        <v>0</v>
      </c>
      <c r="H89" s="11" t="s">
        <v>160</v>
      </c>
      <c r="I89" s="17" t="s">
        <v>161</v>
      </c>
      <c r="J89" s="16"/>
      <c r="K89" s="16"/>
      <c r="L89" s="16"/>
      <c r="M89" s="10">
        <f t="shared" si="4"/>
      </c>
      <c r="N89" s="10">
        <f t="shared" si="5"/>
      </c>
    </row>
    <row r="90" spans="1:14" ht="23.25" customHeight="1">
      <c r="A90" s="8" t="s">
        <v>170</v>
      </c>
      <c r="B90" s="17" t="s">
        <v>171</v>
      </c>
      <c r="C90" s="16"/>
      <c r="D90" s="16"/>
      <c r="E90" s="16"/>
      <c r="F90" s="10">
        <f t="shared" si="2"/>
      </c>
      <c r="G90" s="10">
        <f t="shared" si="3"/>
      </c>
      <c r="H90" s="11" t="s">
        <v>164</v>
      </c>
      <c r="I90" s="17" t="s">
        <v>165</v>
      </c>
      <c r="J90" s="16"/>
      <c r="K90" s="16"/>
      <c r="L90" s="16"/>
      <c r="M90" s="10">
        <f t="shared" si="4"/>
      </c>
      <c r="N90" s="10">
        <f t="shared" si="5"/>
      </c>
    </row>
    <row r="91" spans="1:14" ht="23.25" customHeight="1">
      <c r="A91" s="8" t="s">
        <v>174</v>
      </c>
      <c r="B91" s="17" t="s">
        <v>175</v>
      </c>
      <c r="C91" s="16"/>
      <c r="D91" s="16">
        <v>19125</v>
      </c>
      <c r="E91" s="16"/>
      <c r="F91" s="10">
        <f t="shared" si="2"/>
      </c>
      <c r="G91" s="10">
        <f t="shared" si="3"/>
        <v>0</v>
      </c>
      <c r="H91" s="28" t="s">
        <v>204</v>
      </c>
      <c r="I91" s="8" t="s">
        <v>205</v>
      </c>
      <c r="J91" s="16"/>
      <c r="K91" s="16"/>
      <c r="L91" s="16"/>
      <c r="M91" s="10">
        <f t="shared" si="4"/>
      </c>
      <c r="N91" s="10">
        <f t="shared" si="5"/>
      </c>
    </row>
    <row r="92" spans="1:14" ht="23.25" customHeight="1">
      <c r="A92" s="31" t="s">
        <v>206</v>
      </c>
      <c r="B92" s="8" t="s">
        <v>207</v>
      </c>
      <c r="C92" s="16"/>
      <c r="D92" s="16"/>
      <c r="E92" s="16"/>
      <c r="F92" s="10">
        <f t="shared" si="2"/>
      </c>
      <c r="G92" s="10">
        <f t="shared" si="3"/>
      </c>
      <c r="H92" s="28" t="s">
        <v>208</v>
      </c>
      <c r="I92" s="8" t="s">
        <v>209</v>
      </c>
      <c r="J92" s="16"/>
      <c r="K92" s="16"/>
      <c r="L92" s="16"/>
      <c r="M92" s="10">
        <f t="shared" si="4"/>
      </c>
      <c r="N92" s="10">
        <f t="shared" si="5"/>
      </c>
    </row>
    <row r="93" spans="1:14" ht="23.25" customHeight="1">
      <c r="A93" s="31" t="s">
        <v>210</v>
      </c>
      <c r="B93" s="8" t="s">
        <v>211</v>
      </c>
      <c r="C93" s="16"/>
      <c r="D93" s="16"/>
      <c r="E93" s="16"/>
      <c r="F93" s="10">
        <f t="shared" si="2"/>
      </c>
      <c r="G93" s="10">
        <f t="shared" si="3"/>
      </c>
      <c r="H93" s="11" t="s">
        <v>152</v>
      </c>
      <c r="I93" s="15" t="s">
        <v>153</v>
      </c>
      <c r="J93" s="16"/>
      <c r="K93" s="16">
        <v>81675</v>
      </c>
      <c r="L93" s="16"/>
      <c r="M93" s="10">
        <f t="shared" si="4"/>
      </c>
      <c r="N93" s="10">
        <f t="shared" si="5"/>
        <v>0</v>
      </c>
    </row>
    <row r="94" spans="1:14" ht="23.25" customHeight="1">
      <c r="A94" s="8"/>
      <c r="B94" s="17"/>
      <c r="C94" s="16"/>
      <c r="D94" s="16"/>
      <c r="E94" s="16"/>
      <c r="F94" s="16"/>
      <c r="G94" s="16"/>
      <c r="H94" s="11"/>
      <c r="I94" s="17"/>
      <c r="J94" s="16"/>
      <c r="K94" s="16"/>
      <c r="L94" s="16"/>
      <c r="M94" s="16"/>
      <c r="N94" s="16"/>
    </row>
    <row r="95" spans="1:14" ht="23.25" customHeight="1">
      <c r="A95" s="8"/>
      <c r="B95" s="17"/>
      <c r="C95" s="16"/>
      <c r="D95" s="16"/>
      <c r="E95" s="16"/>
      <c r="F95" s="16"/>
      <c r="G95" s="16"/>
      <c r="H95" s="11"/>
      <c r="I95" s="17"/>
      <c r="J95" s="16"/>
      <c r="K95" s="16"/>
      <c r="L95" s="16"/>
      <c r="M95" s="16"/>
      <c r="N95" s="16"/>
    </row>
    <row r="96" spans="1:14" ht="23.25" customHeight="1">
      <c r="A96" s="8"/>
      <c r="B96" s="17"/>
      <c r="C96" s="16"/>
      <c r="D96" s="16"/>
      <c r="E96" s="16"/>
      <c r="F96" s="16"/>
      <c r="G96" s="16"/>
      <c r="H96" s="8"/>
      <c r="I96" s="17" t="s">
        <v>28</v>
      </c>
      <c r="J96" s="16"/>
      <c r="K96" s="16"/>
      <c r="L96" s="16"/>
      <c r="M96" s="16"/>
      <c r="N96" s="16"/>
    </row>
    <row r="97" spans="1:14" ht="23.25" customHeight="1">
      <c r="A97" s="8"/>
      <c r="B97" s="17"/>
      <c r="C97" s="16"/>
      <c r="D97" s="16"/>
      <c r="E97" s="16"/>
      <c r="F97" s="16"/>
      <c r="G97" s="16"/>
      <c r="H97" s="8"/>
      <c r="I97" s="17"/>
      <c r="J97" s="16"/>
      <c r="K97" s="16"/>
      <c r="L97" s="16"/>
      <c r="M97" s="16"/>
      <c r="N97" s="16"/>
    </row>
    <row r="98" spans="1:14" ht="23.25" customHeight="1">
      <c r="A98" s="8"/>
      <c r="B98" s="17"/>
      <c r="C98" s="16"/>
      <c r="D98" s="16"/>
      <c r="E98" s="16"/>
      <c r="F98" s="16"/>
      <c r="G98" s="16"/>
      <c r="H98" s="8"/>
      <c r="I98" s="17"/>
      <c r="J98" s="16"/>
      <c r="K98" s="16"/>
      <c r="L98" s="16"/>
      <c r="M98" s="16"/>
      <c r="N98" s="16"/>
    </row>
    <row r="99" spans="1:14" ht="23.25" customHeight="1">
      <c r="A99" s="8"/>
      <c r="B99" s="32" t="s">
        <v>176</v>
      </c>
      <c r="C99" s="12">
        <f>SUM(C7:C8)</f>
        <v>382563</v>
      </c>
      <c r="D99" s="12">
        <f>SUM(D7:D8)</f>
        <v>541318</v>
      </c>
      <c r="E99" s="12">
        <f>SUM(E7:E8)</f>
        <v>456453</v>
      </c>
      <c r="F99" s="12">
        <f>IF(C99=0,"",ROUND(E99/C99*100,1))</f>
        <v>119.3</v>
      </c>
      <c r="G99" s="10">
        <f>IF(D99=0,"",ROUND(E99/D99*100,1))</f>
        <v>84.3</v>
      </c>
      <c r="H99" s="26"/>
      <c r="I99" s="32" t="s">
        <v>177</v>
      </c>
      <c r="J99" s="12">
        <f>SUM(J7:J8)</f>
        <v>382563</v>
      </c>
      <c r="K99" s="12">
        <f>SUM(K7:K8)</f>
        <v>541318</v>
      </c>
      <c r="L99" s="12">
        <f>SUM(L7:L8)</f>
        <v>456453</v>
      </c>
      <c r="M99" s="12">
        <f>IF(J99=0,"",ROUND(L99/J99*100,1))</f>
        <v>119.3</v>
      </c>
      <c r="N99" s="10">
        <f>IF(K99=0,"",ROUND(L99/K99*100,1))</f>
        <v>84.3</v>
      </c>
    </row>
  </sheetData>
  <mergeCells count="12">
    <mergeCell ref="A4:G4"/>
    <mergeCell ref="H4:N4"/>
    <mergeCell ref="L5:N5"/>
    <mergeCell ref="A2:N2"/>
    <mergeCell ref="E5:G5"/>
    <mergeCell ref="H5:H6"/>
    <mergeCell ref="J5:J6"/>
    <mergeCell ref="K5:K6"/>
    <mergeCell ref="A5:A6"/>
    <mergeCell ref="B5:B6"/>
    <mergeCell ref="C5:C6"/>
    <mergeCell ref="D5:D6"/>
  </mergeCells>
  <conditionalFormatting sqref="A4:A99">
    <cfRule type="expression" priority="1" dxfId="0" stopIfTrue="1">
      <formula>AND(COUNTIF($A:$A,A4)&gt;1,NOT(ISBLANK(A4)))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2022-08-18T08:41:36Z</dcterms:modified>
  <cp:category/>
  <cp:version/>
  <cp:contentType/>
  <cp:contentStatus/>
</cp:coreProperties>
</file>