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6"/>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2021年支出预算分类汇总表（按支出经济分类）" sheetId="6" r:id="rId6"/>
    <sheet name="7_2021年一般公共预算“三公”经费支出情况表" sheetId="7" r:id="rId7"/>
    <sheet name="8_2021年政府性基金支出情况表" sheetId="8" r:id="rId8"/>
    <sheet name="9_2021年国有资本经营预算支出情况表" sheetId="9" r:id="rId9"/>
    <sheet name="10_部门（单位）整体绩效目标申报表" sheetId="10" r:id="rId10"/>
    <sheet name="11_2021年度市级部门预算项目绩效目标表" sheetId="11" r:id="rId11"/>
  </sheets>
  <calcPr calcId="144525"/>
</workbook>
</file>

<file path=xl/sharedStrings.xml><?xml version="1.0" encoding="utf-8"?>
<sst xmlns="http://schemas.openxmlformats.org/spreadsheetml/2006/main" count="607" uniqueCount="280">
  <si>
    <t>预算01表</t>
  </si>
  <si>
    <t>2021年部门收支总体情况表</t>
  </si>
  <si>
    <t>部门名称：伊川县教育体育局（汇总）</t>
  </si>
  <si>
    <t>单位：万元</t>
  </si>
  <si>
    <t xml:space="preserve"> 收入</t>
  </si>
  <si>
    <t>支出</t>
  </si>
  <si>
    <t xml:space="preserve"> 项目  </t>
  </si>
  <si>
    <t xml:space="preserve"> 金额  </t>
  </si>
  <si>
    <t xml:space="preserve">项目  </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</si>
  <si>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</si>
  <si>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</si>
  <si>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</si>
  <si>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</si>
  <si>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</si>
  <si>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</si>
  <si>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</si>
  <si>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</si>
  <si>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</si>
  <si>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 xml:space="preserve">小计  </t>
  </si>
  <si>
    <t>其中：财政拨款</t>
  </si>
  <si>
    <t>行政事业性收费</t>
  </si>
  <si>
    <t>专项收入</t>
  </si>
  <si>
    <t>国有资产资源有偿使用收入</t>
  </si>
  <si>
    <t>政府住房基金收入</t>
  </si>
  <si>
    <t>小计</t>
  </si>
  <si>
    <t>一、基本支出</t>
  </si>
  <si>
    <t>财政拨款</t>
  </si>
  <si>
    <t xml:space="preserve">  1、工资福利支出</t>
  </si>
  <si>
    <t xml:space="preserve">  2、商品服务支出</t>
  </si>
  <si>
    <t xml:space="preserve">  3、对个人和家庭的补助</t>
  </si>
  <si>
    <t xml:space="preserve">  4、资本性支出</t>
  </si>
  <si>
    <t>二、项目支出</t>
  </si>
  <si>
    <t>（一）运转类经费（专项业务）</t>
  </si>
  <si>
    <t>（二）特定目标类</t>
  </si>
  <si>
    <t xml:space="preserve">  1、基本建设支出</t>
  </si>
  <si>
    <t xml:space="preserve">  2、社会事业发展项目支出</t>
  </si>
  <si>
    <t xml:space="preserve">  3、经济项目发展支出</t>
  </si>
  <si>
    <t xml:space="preserve">  4、债务项目支出</t>
  </si>
  <si>
    <t xml:space="preserve">  5、其他项目支出</t>
  </si>
  <si>
    <t>本 年 收 入 小 计</t>
  </si>
  <si>
    <t>加：部门财政性资金结转</t>
  </si>
  <si>
    <t xml:space="preserve"> </t>
  </si>
  <si>
    <t>收 入 合 计</t>
  </si>
  <si>
    <t>支 出 合 计</t>
  </si>
  <si>
    <t>预算02表</t>
  </si>
  <si>
    <t>2021年部门收入总体情况表</t>
  </si>
  <si>
    <t>部门名称：伊川县教育体育局 （汇总）</t>
  </si>
  <si>
    <t>科目编码</t>
  </si>
  <si>
    <t>单位代码</t>
  </si>
  <si>
    <t>单位（科目名称）</t>
  </si>
  <si>
    <t>总计</t>
  </si>
  <si>
    <t>一般公共预算</t>
  </si>
  <si>
    <t>类</t>
  </si>
  <si>
    <t>款</t>
  </si>
  <si>
    <t>项</t>
  </si>
  <si>
    <t>合计</t>
  </si>
  <si>
    <t>205</t>
  </si>
  <si>
    <t>教育支出</t>
  </si>
  <si>
    <t>01</t>
  </si>
  <si>
    <t xml:space="preserve">  教育管理事务</t>
  </si>
  <si>
    <t xml:space="preserve">  205</t>
  </si>
  <si>
    <t xml:space="preserve">  01</t>
  </si>
  <si>
    <t xml:space="preserve">  208001</t>
  </si>
  <si>
    <t xml:space="preserve">        行政运行</t>
  </si>
  <si>
    <t xml:space="preserve">  99</t>
  </si>
  <si>
    <t xml:space="preserve">        其他教育管理事务支出</t>
  </si>
  <si>
    <t>02</t>
  </si>
  <si>
    <t xml:space="preserve">  普通教育</t>
  </si>
  <si>
    <t xml:space="preserve">    学前教育</t>
  </si>
  <si>
    <t xml:space="preserve">    小学教育</t>
  </si>
  <si>
    <t>03</t>
  </si>
  <si>
    <t xml:space="preserve">    初中教育</t>
  </si>
  <si>
    <t>04</t>
  </si>
  <si>
    <t xml:space="preserve">    高中教育</t>
  </si>
  <si>
    <t>99</t>
  </si>
  <si>
    <t xml:space="preserve">    其他普通教育支出</t>
  </si>
  <si>
    <t xml:space="preserve">  职业教育</t>
  </si>
  <si>
    <t xml:space="preserve">    中等职业教育</t>
  </si>
  <si>
    <t>05</t>
  </si>
  <si>
    <t>高等职业教育</t>
  </si>
  <si>
    <t xml:space="preserve">    其他职业教育支出</t>
  </si>
  <si>
    <t xml:space="preserve">  成人教育</t>
  </si>
  <si>
    <t xml:space="preserve">    其他成人教育支出</t>
  </si>
  <si>
    <t>07</t>
  </si>
  <si>
    <t xml:space="preserve">  特殊教育</t>
  </si>
  <si>
    <t xml:space="preserve">    特殊学校教育</t>
  </si>
  <si>
    <t xml:space="preserve">    其他特殊教育支出</t>
  </si>
  <si>
    <t>08</t>
  </si>
  <si>
    <t xml:space="preserve">  进修及培训</t>
  </si>
  <si>
    <t xml:space="preserve">    教师进修</t>
  </si>
  <si>
    <t xml:space="preserve">    其他进修及培训</t>
  </si>
  <si>
    <t xml:space="preserve">  其他教育支出</t>
  </si>
  <si>
    <t xml:space="preserve">    其他教育支出</t>
  </si>
  <si>
    <t>207</t>
  </si>
  <si>
    <t>文化旅游体育与传媒支出</t>
  </si>
  <si>
    <t xml:space="preserve">  体育</t>
  </si>
  <si>
    <t xml:space="preserve">    群众体育</t>
  </si>
  <si>
    <t>208</t>
  </si>
  <si>
    <t>社会保障和就业支出</t>
  </si>
  <si>
    <t xml:space="preserve">  行政事业单位养老支出</t>
  </si>
  <si>
    <t xml:space="preserve"> 行政单位离退休</t>
  </si>
  <si>
    <t xml:space="preserve"> 机关事业单位基本养老保险缴费支出</t>
  </si>
  <si>
    <t>210</t>
  </si>
  <si>
    <t>卫生健康支出</t>
  </si>
  <si>
    <t>11</t>
  </si>
  <si>
    <t xml:space="preserve">  行政事业单位医疗</t>
  </si>
  <si>
    <t xml:space="preserve">    行政单位医疗</t>
  </si>
  <si>
    <t xml:space="preserve">    其他行政事业单位医疗支出</t>
  </si>
  <si>
    <t>预算03表</t>
  </si>
  <si>
    <t>2021年部门支出总体情况表</t>
  </si>
  <si>
    <t>基本支出</t>
  </si>
  <si>
    <t>项目支出</t>
  </si>
  <si>
    <t>工资福利支出</t>
  </si>
  <si>
    <t>对个人和家庭的补助</t>
  </si>
  <si>
    <t>商品和服务支出</t>
  </si>
  <si>
    <t>资本性支出</t>
  </si>
  <si>
    <t>运转类经费（专项业务）</t>
  </si>
  <si>
    <t>特定目标类</t>
  </si>
  <si>
    <t xml:space="preserve">    行政运行</t>
  </si>
  <si>
    <t xml:space="preserve">    其他教育管理事务支出</t>
  </si>
  <si>
    <t xml:space="preserve">    行政单位离退休</t>
  </si>
  <si>
    <t xml:space="preserve">    机关事业单位基本养老保险缴费支出</t>
  </si>
  <si>
    <t xml:space="preserve">    事业单位医疗</t>
  </si>
  <si>
    <t>预算04表</t>
  </si>
  <si>
    <t>2021年财政拨款收支总体情况表</t>
  </si>
  <si>
    <t xml:space="preserve"> 收入  </t>
  </si>
  <si>
    <t xml:space="preserve"> 支出  </t>
  </si>
  <si>
    <t xml:space="preserve"> 项 目  </t>
  </si>
  <si>
    <t>金　额</t>
  </si>
  <si>
    <t xml:space="preserve"> 本年支出小计  </t>
  </si>
  <si>
    <t xml:space="preserve"> 政府性基金预算</t>
  </si>
  <si>
    <t xml:space="preserve"> 小计  </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</si>
  <si>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</si>
  <si>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</si>
  <si>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</si>
  <si>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</si>
  <si>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</si>
  <si>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</si>
  <si>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</si>
  <si>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</si>
  <si>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</si>
  <si>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</si>
  <si>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</si>
  <si>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</si>
  <si>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</si>
  <si>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</si>
  <si>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</si>
  <si>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</si>
  <si>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</si>
  <si>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</si>
  <si>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</si>
  <si>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</si>
  <si>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</si>
  <si>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</si>
  <si>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</si>
  <si>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</si>
  <si>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</si>
  <si>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</si>
  <si>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</si>
  <si>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</si>
  <si>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收入合计：</t>
  </si>
  <si>
    <t>支出合计</t>
  </si>
  <si>
    <t>预算05表</t>
  </si>
  <si>
    <t>2021年一般公共预算支出情况表</t>
  </si>
  <si>
    <t>预算06表</t>
  </si>
  <si>
    <t>2021年支出预算分类汇总表（按支出经济分类）</t>
  </si>
  <si>
    <t xml:space="preserve"> 部门名称： 伊川县教育体育局（汇总） </t>
  </si>
  <si>
    <t xml:space="preserve">部门预算经济分类  </t>
  </si>
  <si>
    <t xml:space="preserve">政府预算经济分类  </t>
  </si>
  <si>
    <t>科目名称</t>
  </si>
  <si>
    <t xml:space="preserve"> 合计</t>
  </si>
  <si>
    <t>301</t>
  </si>
  <si>
    <t>501</t>
  </si>
  <si>
    <t>机关工资福利支出</t>
  </si>
  <si>
    <t>机关商品和服务支出</t>
  </si>
  <si>
    <t>机关资本性支出</t>
  </si>
  <si>
    <t>预算07表</t>
  </si>
  <si>
    <t>2021年一般公共预算“三公”经费支出情况表</t>
  </si>
  <si>
    <t>部门名称:伊川县教育体育局（汇总）</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</si>
  <si>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</si>
  <si>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</si>
  <si>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</si>
  <si>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</si>
  <si>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</si>
  <si>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</si>
  <si>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</si>
  <si>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</si>
  <si>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</si>
  <si>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</si>
  <si>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</si>
  <si>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 xml:space="preserve"> 部门名称：伊川县教育体育局（汇总）</t>
  </si>
  <si>
    <t xml:space="preserve"> 单位代码  </t>
  </si>
  <si>
    <t xml:space="preserve">基本支出  </t>
  </si>
  <si>
    <t>预算09表</t>
  </si>
  <si>
    <t>2021年国有资本经营预算支出情况表</t>
  </si>
  <si>
    <t>预算10表</t>
  </si>
  <si>
    <t>部门(单位)整体绩效目标表</t>
  </si>
  <si>
    <t xml:space="preserve">（2021年度）  </t>
  </si>
  <si>
    <t xml:space="preserve">部门（单位）名称  </t>
  </si>
  <si>
    <t>伊川县教育体育局</t>
  </si>
  <si>
    <t>年度履职目标</t>
  </si>
  <si>
    <t xml:space="preserve">贯彻执行国家和省、市有关教育工作的法律法规和政策，会同有关部门研究拟订全县教育事业发展规划和年度计划并组织实施；统筹协调全县各级各类教育，指导和管理全县学前教育、小学教育、高中教育、特殊教育及中职教育发展及成人教育等工作，指导教育课程改革和教学管理；统筹管理全县教育的招生考试和学籍、学历工作等负责教育督导与评估工作；指导全县中小学教师招考工作与教育系统人才队伍建设；负责管理国家助学贷款和生源地信用助学贷款及扶贫助学工作。    </t>
  </si>
  <si>
    <t>年度主要任务</t>
  </si>
  <si>
    <t>任务名称</t>
  </si>
  <si>
    <t>主要内容</t>
  </si>
  <si>
    <t>保证人员经费正常发放</t>
  </si>
  <si>
    <t>单位在职人员工资福利、教师绩效、农村教师生活补贴、乡镇教师工作补贴、教龄津贴、班主任津贴、原民师养老补贴等等经费</t>
  </si>
  <si>
    <t xml:space="preserve"> 保证单位正常运转，工作顺利开展</t>
  </si>
  <si>
    <t>日常公用经费及业务费等</t>
  </si>
  <si>
    <t>促进学校教育协调发展</t>
  </si>
  <si>
    <t>师资培训、学生资助、体育赛事、家庭教育、招生工作、标准化考点建设及统筹各校经费等</t>
  </si>
  <si>
    <t>学校建设等专项资金使用率</t>
  </si>
  <si>
    <t>各学校校舍维修、周转房等工程建设</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</si>
  <si>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</si>
  <si>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</si>
  <si>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</si>
  <si>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</si>
  <si>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</si>
  <si>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</si>
  <si>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</si>
  <si>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</si>
  <si>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</si>
  <si>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指标值类型</t>
  </si>
  <si>
    <t>指标值</t>
  </si>
  <si>
    <t>度量单位</t>
  </si>
  <si>
    <t>指标值说明</t>
  </si>
  <si>
    <t>产出指标</t>
  </si>
  <si>
    <t>数量指标</t>
  </si>
  <si>
    <t>资金使用率</t>
  </si>
  <si>
    <t>≧85%</t>
  </si>
  <si>
    <t>资金使用率=（实际使用资金/计划使用资金）×100%。资金使用率大于90%的得满分，每少5个百分点扣1分，扣完为止。</t>
  </si>
  <si>
    <t>教师培训人次</t>
  </si>
  <si>
    <t>≧13000人次</t>
  </si>
  <si>
    <t>本指标主要考核年培训教师人数，培训人数达13000人次的得满分，每少5个百分点扣1分，扣完为止。</t>
  </si>
  <si>
    <t>贫困家庭寄宿生和非寄宿生生活补助人次</t>
  </si>
  <si>
    <t>≧70500人次</t>
  </si>
  <si>
    <t>本指标主要考核年寄宿生生活补助人次，补助人次达28800人次的得满分，每少5个百分点扣1分，扣完为止。年非寄宿生生活补助人次，补助人次达41700人次的得满分，每少5个百分点扣1分，扣完为止。</t>
  </si>
  <si>
    <t>校舍安全保障机制中央资金支出数</t>
  </si>
  <si>
    <t>1853.8万元</t>
  </si>
  <si>
    <t>本指标主要考核校舍安全保障机制中央补助资金在本年12月份内使用完成。</t>
  </si>
  <si>
    <t>质量指标</t>
  </si>
  <si>
    <t>教师继续教育完成率</t>
  </si>
  <si>
    <t>本指标主要考核继续教育完成情况，达到继续教育要求的满分，每少5个百分点扣1分，扣完为止。</t>
  </si>
  <si>
    <t>贫困家庭寄宿生和非寄宿生生活补助</t>
  </si>
  <si>
    <t>本指标主要考核贫困家庭寄宿生和非寄宿生生活补助完成情况，达到要求的满分，每少5个百分点扣1分，扣完为止。</t>
  </si>
  <si>
    <t>本指标主要考核校舍安全保障机制中央资金完成情况，达到要求的满分，每少5个百分点扣1分，扣完为止。</t>
  </si>
  <si>
    <t>时效指标</t>
  </si>
  <si>
    <t>资金给付及时性</t>
  </si>
  <si>
    <t>2个月内</t>
  </si>
  <si>
    <t>收到拨款文件后2个月内给付，得满分；每少5个百分点扣1分，扣完为止。</t>
  </si>
  <si>
    <t>社会效益
指标</t>
  </si>
  <si>
    <t xml:space="preserve">贫困家庭寄宿生和非寄宿生补助助覆盖率
</t>
  </si>
  <si>
    <t>≧30%</t>
  </si>
  <si>
    <t>资助范围各校应补助寄宿生覆盖率达30%得满分，每少5个百分点扣1分，扣完为止。</t>
  </si>
  <si>
    <t>可持续影响
指标</t>
  </si>
  <si>
    <t>学校教质量提高情况</t>
  </si>
  <si>
    <t>教育质量不低于上年</t>
  </si>
  <si>
    <t>促进全县各类教育事业有序、协调发展，促进学校教育教学质量地提高。</t>
  </si>
  <si>
    <t>满意度
指标</t>
  </si>
  <si>
    <t>服务对象
满意度指标</t>
  </si>
  <si>
    <t>学校满意度</t>
  </si>
  <si>
    <t>≧90%</t>
  </si>
  <si>
    <t>本指标主要考核学校对教育局工作满意度情况，学校对教育局工作满意度达90%得满分，每少5个百分点扣1分，扣完为止。</t>
  </si>
  <si>
    <t xml:space="preserve">
群众满意度
</t>
  </si>
  <si>
    <t>本指标主要考核群众对教育局工作满意度情况，群众对教育局工作满意度达90%得满分，每少5个百分点扣1分，扣完为止。</t>
  </si>
  <si>
    <t>预算11表</t>
  </si>
  <si>
    <t>2021年度市级部门预算项目绩效目标表</t>
  </si>
  <si>
    <t>单位编码(项目编码)</t>
  </si>
  <si>
    <t>项目单位(项目名称)</t>
  </si>
  <si>
    <t>项目金额（万元）</t>
  </si>
  <si>
    <t>绩效目标</t>
  </si>
  <si>
    <t xml:space="preserve">产出指标  </t>
  </si>
  <si>
    <t xml:space="preserve">效益指标  </t>
  </si>
  <si>
    <t xml:space="preserve">满意度指标  </t>
  </si>
  <si>
    <t>资金总额</t>
  </si>
  <si>
    <t>财政性资金</t>
  </si>
  <si>
    <t>其他资金</t>
  </si>
  <si>
    <t>教体局及下属单位</t>
  </si>
  <si>
    <t>学校和家长满意度</t>
  </si>
  <si>
    <t>学生资助中心</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</si>
</sst>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
    <numFmt numFmtId="178" formatCode="00"/>
    <numFmt numFmtId="179" formatCode="#,##0.0_);[Red]\(#,##0.0\)"/>
    <numFmt numFmtId="180" formatCode="* #,##0.00;* \-#,##0.00;* &quot;&quot;??;@"/>
  </numFmts>
  <fonts count="35">
    <font>
      <sz val="11"/>
      <color indexed="8"/>
      <name val="宋体"/>
      <charset val="1"/>
      <scheme val="minor"/>
    </font>
    <font>
      <b/>
      <sz val="19"/>
      <name val="SimSun"/>
      <charset val="134"/>
    </font>
    <font>
      <sz val="10"/>
      <name val="SimSun"/>
      <charset val="134"/>
    </font>
    <font>
      <sz val="10"/>
      <name val="宋体"/>
      <charset val="134"/>
    </font>
    <font>
      <sz val="10"/>
      <color indexed="8"/>
      <name val="宋体"/>
      <charset val="1"/>
      <scheme val="minor"/>
    </font>
    <font>
      <sz val="9"/>
      <name val="SimSun"/>
      <charset val="134"/>
    </font>
    <font>
      <b/>
      <sz val="12"/>
      <name val="SimSun"/>
      <charset val="134"/>
    </font>
    <font>
      <b/>
      <sz val="9"/>
      <name val="SimSun"/>
      <charset val="134"/>
    </font>
    <font>
      <sz val="10"/>
      <color indexed="8"/>
      <name val="宋体"/>
      <charset val="134"/>
    </font>
    <font>
      <sz val="9"/>
      <name val="宋体"/>
      <charset val="134"/>
    </font>
    <font>
      <b/>
      <sz val="20"/>
      <name val="宋体"/>
      <charset val="134"/>
    </font>
    <font>
      <sz val="19"/>
      <name val="SimSun"/>
      <charset val="134"/>
    </font>
    <font>
      <sz val="11"/>
      <color rgb="FF006100"/>
      <name val="宋体"/>
      <charset val="0"/>
      <scheme val="minor"/>
    </font>
    <font>
      <sz val="11"/>
      <color theme="1"/>
      <name val="宋体"/>
      <charset val="0"/>
      <scheme val="minor"/>
    </font>
    <font>
      <sz val="11"/>
      <color theme="0"/>
      <name val="宋体"/>
      <charset val="0"/>
      <scheme val="minor"/>
    </font>
    <font>
      <sz val="12"/>
      <color theme="1"/>
      <name val="宋体"/>
      <charset val="134"/>
      <scheme val="minor"/>
    </font>
    <font>
      <sz val="11"/>
      <color rgb="FF3F3F76"/>
      <name val="宋体"/>
      <charset val="0"/>
      <scheme val="minor"/>
    </font>
    <font>
      <b/>
      <sz val="18"/>
      <color theme="3"/>
      <name val="宋体"/>
      <charset val="134"/>
      <scheme val="minor"/>
    </font>
    <font>
      <sz val="10"/>
      <name val="Arial"/>
      <charset val="0"/>
    </font>
    <font>
      <sz val="11"/>
      <color rgb="FFFA7D00"/>
      <name val="宋体"/>
      <charset val="0"/>
      <scheme val="minor"/>
    </font>
    <font>
      <sz val="11"/>
      <color rgb="FF9C0006"/>
      <name val="宋体"/>
      <charset val="0"/>
      <scheme val="minor"/>
    </font>
    <font>
      <sz val="11"/>
      <color indexed="8"/>
      <name val="宋体"/>
      <charset val="134"/>
    </font>
    <font>
      <b/>
      <sz val="11"/>
      <color rgb="FF3F3F3F"/>
      <name val="宋体"/>
      <charset val="0"/>
      <scheme val="minor"/>
    </font>
    <font>
      <b/>
      <sz val="11"/>
      <color theme="3"/>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C000"/>
        <bgColor indexed="64"/>
      </patternFill>
    </fill>
    <fill>
      <patternFill patternType="solid">
        <fgColor rgb="FFFFFF00"/>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5">
    <xf numFmtId="0" fontId="0" fillId="0" borderId="0">
      <alignment vertical="center"/>
    </xf>
    <xf numFmtId="42" fontId="15" fillId="0" borderId="0" applyFont="0" applyFill="0" applyBorder="0" applyAlignment="0" applyProtection="0">
      <alignment vertical="center"/>
    </xf>
    <xf numFmtId="0" fontId="13" fillId="10" borderId="0" applyNumberFormat="0" applyBorder="0" applyAlignment="0" applyProtection="0">
      <alignment vertical="center"/>
    </xf>
    <xf numFmtId="0" fontId="16" fillId="11"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3" fillId="21" borderId="0" applyNumberFormat="0" applyBorder="0" applyAlignment="0" applyProtection="0">
      <alignment vertical="center"/>
    </xf>
    <xf numFmtId="0" fontId="20" fillId="16" borderId="0" applyNumberFormat="0" applyBorder="0" applyAlignment="0" applyProtection="0">
      <alignment vertical="center"/>
    </xf>
    <xf numFmtId="43" fontId="15" fillId="0" borderId="0" applyFont="0" applyFill="0" applyBorder="0" applyAlignment="0" applyProtection="0">
      <alignment vertical="center"/>
    </xf>
    <xf numFmtId="0" fontId="14" fillId="23"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24" borderId="17" applyNumberFormat="0" applyFont="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14" fillId="8" borderId="0" applyNumberFormat="0" applyBorder="0" applyAlignment="0" applyProtection="0">
      <alignment vertical="center"/>
    </xf>
    <xf numFmtId="0" fontId="23" fillId="0" borderId="16" applyNumberFormat="0" applyFill="0" applyAlignment="0" applyProtection="0">
      <alignment vertical="center"/>
    </xf>
    <xf numFmtId="0" fontId="14" fillId="9" borderId="0" applyNumberFormat="0" applyBorder="0" applyAlignment="0" applyProtection="0">
      <alignment vertical="center"/>
    </xf>
    <xf numFmtId="0" fontId="22" fillId="19" borderId="15" applyNumberFormat="0" applyAlignment="0" applyProtection="0">
      <alignment vertical="center"/>
    </xf>
    <xf numFmtId="0" fontId="21" fillId="0" borderId="0">
      <alignment vertical="center"/>
    </xf>
    <xf numFmtId="0" fontId="33" fillId="19" borderId="13" applyNumberFormat="0" applyAlignment="0" applyProtection="0">
      <alignment vertical="center"/>
    </xf>
    <xf numFmtId="0" fontId="28" fillId="29" borderId="18" applyNumberFormat="0" applyAlignment="0" applyProtection="0">
      <alignment vertical="center"/>
    </xf>
    <xf numFmtId="0" fontId="13" fillId="7" borderId="0" applyNumberFormat="0" applyBorder="0" applyAlignment="0" applyProtection="0">
      <alignment vertical="center"/>
    </xf>
    <xf numFmtId="0" fontId="14" fillId="15" borderId="0" applyNumberFormat="0" applyBorder="0" applyAlignment="0" applyProtection="0">
      <alignment vertical="center"/>
    </xf>
    <xf numFmtId="0" fontId="19" fillId="0" borderId="14" applyNumberFormat="0" applyFill="0" applyAlignment="0" applyProtection="0">
      <alignment vertical="center"/>
    </xf>
    <xf numFmtId="0" fontId="34" fillId="0" borderId="20" applyNumberFormat="0" applyFill="0" applyAlignment="0" applyProtection="0">
      <alignment vertical="center"/>
    </xf>
    <xf numFmtId="0" fontId="12" fillId="6" borderId="0" applyNumberFormat="0" applyBorder="0" applyAlignment="0" applyProtection="0">
      <alignment vertical="center"/>
    </xf>
    <xf numFmtId="0" fontId="32" fillId="32" borderId="0" applyNumberFormat="0" applyBorder="0" applyAlignment="0" applyProtection="0">
      <alignment vertical="center"/>
    </xf>
    <xf numFmtId="0" fontId="13" fillId="31" borderId="0" applyNumberFormat="0" applyBorder="0" applyAlignment="0" applyProtection="0">
      <alignment vertical="center"/>
    </xf>
    <xf numFmtId="0" fontId="14" fillId="28" borderId="0" applyNumberFormat="0" applyBorder="0" applyAlignment="0" applyProtection="0">
      <alignment vertical="center"/>
    </xf>
    <xf numFmtId="0" fontId="13" fillId="18" borderId="0" applyNumberFormat="0" applyBorder="0" applyAlignment="0" applyProtection="0">
      <alignment vertical="center"/>
    </xf>
    <xf numFmtId="0" fontId="13" fillId="34" borderId="0" applyNumberFormat="0" applyBorder="0" applyAlignment="0" applyProtection="0">
      <alignment vertical="center"/>
    </xf>
    <xf numFmtId="0" fontId="13" fillId="22" borderId="0" applyNumberFormat="0" applyBorder="0" applyAlignment="0" applyProtection="0">
      <alignment vertical="center"/>
    </xf>
    <xf numFmtId="0" fontId="24" fillId="0" borderId="0">
      <alignment vertical="center"/>
    </xf>
    <xf numFmtId="0" fontId="9" fillId="0" borderId="0">
      <alignment vertical="center"/>
    </xf>
    <xf numFmtId="0" fontId="13" fillId="36" borderId="0" applyNumberFormat="0" applyBorder="0" applyAlignment="0" applyProtection="0">
      <alignment vertical="center"/>
    </xf>
    <xf numFmtId="0" fontId="14" fillId="26" borderId="0" applyNumberFormat="0" applyBorder="0" applyAlignment="0" applyProtection="0">
      <alignment vertical="center"/>
    </xf>
    <xf numFmtId="0" fontId="14" fillId="35"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14" fillId="17" borderId="0" applyNumberFormat="0" applyBorder="0" applyAlignment="0" applyProtection="0">
      <alignment vertical="center"/>
    </xf>
    <xf numFmtId="0" fontId="13" fillId="27" borderId="0" applyNumberFormat="0" applyBorder="0" applyAlignment="0" applyProtection="0">
      <alignment vertical="center"/>
    </xf>
    <xf numFmtId="0" fontId="14" fillId="13" borderId="0" applyNumberFormat="0" applyBorder="0" applyAlignment="0" applyProtection="0">
      <alignment vertical="center"/>
    </xf>
    <xf numFmtId="0" fontId="14" fillId="33" borderId="0" applyNumberFormat="0" applyBorder="0" applyAlignment="0" applyProtection="0">
      <alignment vertical="center"/>
    </xf>
    <xf numFmtId="0" fontId="13" fillId="12" borderId="0" applyNumberFormat="0" applyBorder="0" applyAlignment="0" applyProtection="0">
      <alignment vertical="center"/>
    </xf>
    <xf numFmtId="0" fontId="14" fillId="30" borderId="0" applyNumberFormat="0" applyBorder="0" applyAlignment="0" applyProtection="0">
      <alignment vertical="center"/>
    </xf>
    <xf numFmtId="0" fontId="18" fillId="0" borderId="0"/>
    <xf numFmtId="0" fontId="24" fillId="0" borderId="0"/>
  </cellStyleXfs>
  <cellXfs count="105">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54" applyFont="1" applyFill="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5" fillId="0" borderId="0" xfId="0" applyFont="1" applyBorder="1" applyAlignment="1">
      <alignment horizontal="right" vertical="center" wrapText="1"/>
    </xf>
    <xf numFmtId="9" fontId="3" fillId="0" borderId="1" xfId="54"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vertical="center" wrapText="1"/>
    </xf>
    <xf numFmtId="0" fontId="3" fillId="0" borderId="3" xfId="54" applyFont="1" applyFill="1" applyBorder="1" applyAlignment="1">
      <alignment horizontal="center" vertical="center" wrapText="1"/>
    </xf>
    <xf numFmtId="9" fontId="3" fillId="0" borderId="1" xfId="54" applyNumberFormat="1" applyFont="1" applyFill="1" applyBorder="1" applyAlignment="1">
      <alignment horizontal="left" vertical="center" wrapText="1"/>
    </xf>
    <xf numFmtId="0" fontId="3" fillId="0" borderId="4" xfId="54" applyFont="1" applyFill="1" applyBorder="1" applyAlignment="1">
      <alignment horizontal="center" vertical="center" wrapText="1"/>
    </xf>
    <xf numFmtId="0" fontId="3" fillId="0" borderId="5" xfId="54" applyFont="1" applyFill="1" applyBorder="1" applyAlignment="1">
      <alignment horizontal="center" vertical="center" wrapText="1"/>
    </xf>
    <xf numFmtId="0" fontId="3" fillId="2" borderId="1" xfId="54" applyFont="1" applyFill="1" applyBorder="1" applyAlignment="1">
      <alignment horizontal="center" vertical="center" wrapText="1"/>
    </xf>
    <xf numFmtId="0" fontId="3" fillId="2" borderId="1" xfId="54" applyFont="1" applyFill="1" applyBorder="1" applyAlignment="1">
      <alignment vertical="center" wrapText="1"/>
    </xf>
    <xf numFmtId="0" fontId="5" fillId="0" borderId="0"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176" fontId="2" fillId="0" borderId="5" xfId="0" applyNumberFormat="1" applyFont="1" applyBorder="1" applyAlignment="1">
      <alignment horizontal="center" vertical="center" wrapText="1"/>
    </xf>
    <xf numFmtId="0" fontId="7"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4" fontId="5" fillId="0" borderId="6" xfId="0" applyNumberFormat="1" applyFont="1" applyBorder="1" applyAlignment="1">
      <alignment horizontal="right" vertical="center" wrapText="1"/>
    </xf>
    <xf numFmtId="4" fontId="5" fillId="0" borderId="2" xfId="0" applyNumberFormat="1" applyFont="1" applyBorder="1" applyAlignment="1">
      <alignment horizontal="right" vertical="center" wrapText="1"/>
    </xf>
    <xf numFmtId="176" fontId="5" fillId="0" borderId="1" xfId="0" applyNumberFormat="1" applyFont="1" applyBorder="1" applyAlignment="1">
      <alignment horizontal="center" vertical="center" wrapText="1"/>
    </xf>
    <xf numFmtId="49" fontId="3" fillId="0" borderId="1" xfId="18"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wrapText="1"/>
    </xf>
    <xf numFmtId="49" fontId="8" fillId="0" borderId="1" xfId="26" applyNumberFormat="1" applyFont="1" applyFill="1" applyBorder="1" applyAlignment="1">
      <alignment horizontal="left" vertical="center" wrapText="1"/>
    </xf>
    <xf numFmtId="0" fontId="8" fillId="0" borderId="5" xfId="26" applyFont="1" applyFill="1" applyBorder="1" applyAlignment="1">
      <alignment horizontal="left" vertical="center"/>
    </xf>
    <xf numFmtId="0" fontId="3" fillId="0" borderId="5" xfId="0" applyNumberFormat="1" applyFont="1" applyFill="1" applyBorder="1" applyAlignment="1" applyProtection="1">
      <alignment horizontal="left" vertical="center" wrapText="1"/>
    </xf>
    <xf numFmtId="0" fontId="8" fillId="0" borderId="5" xfId="26" applyFont="1" applyFill="1" applyBorder="1">
      <alignment vertical="center"/>
    </xf>
    <xf numFmtId="0" fontId="8" fillId="0" borderId="5" xfId="26" applyFont="1" applyFill="1" applyBorder="1" applyAlignment="1">
      <alignment horizontal="left" vertical="center" wrapText="1"/>
    </xf>
    <xf numFmtId="176" fontId="2" fillId="0" borderId="6" xfId="0" applyNumberFormat="1" applyFont="1" applyBorder="1" applyAlignment="1">
      <alignment horizontal="center" vertical="center" wrapText="1"/>
    </xf>
    <xf numFmtId="0" fontId="8" fillId="0" borderId="1" xfId="26" applyFont="1" applyFill="1" applyBorder="1" applyAlignment="1">
      <alignment horizontal="left" vertical="center"/>
    </xf>
    <xf numFmtId="0" fontId="8" fillId="0" borderId="1" xfId="26" applyFont="1" applyFill="1" applyBorder="1">
      <alignment vertical="center"/>
    </xf>
    <xf numFmtId="0" fontId="8" fillId="0" borderId="1" xfId="26" applyFont="1" applyFill="1" applyBorder="1" applyAlignment="1">
      <alignment horizontal="left" vertical="center" wrapText="1"/>
    </xf>
    <xf numFmtId="176" fontId="2" fillId="0" borderId="7" xfId="0" applyNumberFormat="1" applyFont="1" applyBorder="1" applyAlignment="1">
      <alignment horizontal="center" vertical="center" wrapText="1"/>
    </xf>
    <xf numFmtId="0" fontId="4" fillId="0" borderId="1" xfId="0" applyFont="1" applyBorder="1">
      <alignment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 xfId="0" applyFont="1" applyBorder="1">
      <alignment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7" xfId="0" applyFont="1" applyBorder="1" applyAlignment="1">
      <alignment vertical="center" wrapText="1"/>
    </xf>
    <xf numFmtId="176" fontId="9" fillId="0" borderId="1" xfId="0" applyNumberFormat="1" applyFont="1" applyFill="1" applyBorder="1" applyAlignment="1" applyProtection="1">
      <alignment horizontal="center" vertical="center"/>
    </xf>
    <xf numFmtId="0" fontId="9" fillId="0" borderId="0" xfId="0" applyFont="1" applyFill="1" applyBorder="1" applyAlignment="1"/>
    <xf numFmtId="178" fontId="9"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vertical="center" wrapText="1"/>
    </xf>
    <xf numFmtId="179" fontId="3" fillId="0" borderId="0" xfId="0" applyNumberFormat="1" applyFont="1" applyFill="1" applyBorder="1" applyAlignment="1">
      <alignment vertical="center"/>
    </xf>
    <xf numFmtId="180" fontId="10" fillId="0" borderId="0" xfId="0" applyNumberFormat="1" applyFont="1" applyFill="1" applyBorder="1" applyAlignment="1" applyProtection="1">
      <alignment horizontal="center" vertical="center"/>
    </xf>
    <xf numFmtId="178" fontId="3" fillId="0" borderId="0" xfId="0" applyNumberFormat="1" applyFont="1" applyFill="1" applyAlignment="1" applyProtection="1">
      <alignment horizontal="left" vertical="center"/>
    </xf>
    <xf numFmtId="49" fontId="3" fillId="0" borderId="0" xfId="0" applyNumberFormat="1" applyFont="1" applyFill="1" applyBorder="1" applyAlignment="1" applyProtection="1">
      <alignment vertical="center" wrapText="1"/>
    </xf>
    <xf numFmtId="0" fontId="3" fillId="0" borderId="5"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49" fontId="3" fillId="0" borderId="9" xfId="0" applyNumberFormat="1" applyFont="1" applyFill="1" applyBorder="1" applyAlignment="1" applyProtection="1">
      <alignment vertical="center"/>
    </xf>
    <xf numFmtId="49" fontId="9" fillId="0" borderId="9" xfId="0" applyNumberFormat="1" applyFont="1" applyFill="1" applyBorder="1" applyAlignment="1" applyProtection="1">
      <alignment vertical="center"/>
    </xf>
    <xf numFmtId="49" fontId="9" fillId="0" borderId="1" xfId="0" applyNumberFormat="1" applyFont="1" applyFill="1" applyBorder="1" applyAlignment="1" applyProtection="1">
      <alignment vertical="center"/>
    </xf>
    <xf numFmtId="49" fontId="9" fillId="0" borderId="10" xfId="0" applyNumberFormat="1" applyFont="1" applyFill="1" applyBorder="1" applyAlignment="1" applyProtection="1">
      <alignment horizontal="left" vertical="center"/>
    </xf>
    <xf numFmtId="14" fontId="9" fillId="0" borderId="1" xfId="0" applyNumberFormat="1" applyFont="1" applyFill="1" applyBorder="1" applyAlignment="1" applyProtection="1">
      <alignment vertical="center"/>
    </xf>
    <xf numFmtId="4" fontId="9" fillId="0" borderId="1"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5" fillId="0" borderId="6" xfId="0" applyFont="1" applyBorder="1" applyAlignment="1">
      <alignment horizontal="left" vertical="center" wrapText="1"/>
    </xf>
    <xf numFmtId="0" fontId="3" fillId="0" borderId="11" xfId="40" applyFont="1" applyFill="1" applyBorder="1" applyAlignment="1">
      <alignment vertical="center" wrapText="1"/>
    </xf>
    <xf numFmtId="4" fontId="9" fillId="0" borderId="5" xfId="0" applyNumberFormat="1" applyFont="1" applyFill="1" applyBorder="1" applyAlignment="1" applyProtection="1">
      <alignment horizontal="center" vertical="center"/>
    </xf>
    <xf numFmtId="0" fontId="5" fillId="0" borderId="7" xfId="0" applyFont="1" applyBorder="1" applyAlignment="1">
      <alignment horizontal="left" vertical="center" wrapText="1"/>
    </xf>
    <xf numFmtId="0" fontId="3" fillId="0" borderId="1" xfId="40" applyFont="1" applyFill="1" applyBorder="1" applyAlignment="1">
      <alignment vertical="center" wrapText="1"/>
    </xf>
    <xf numFmtId="0" fontId="3" fillId="0" borderId="12" xfId="40" applyFont="1" applyFill="1" applyBorder="1" applyAlignment="1">
      <alignment vertical="center" wrapText="1"/>
    </xf>
    <xf numFmtId="4" fontId="9" fillId="4" borderId="1" xfId="0" applyNumberFormat="1" applyFont="1" applyFill="1" applyBorder="1" applyAlignment="1" applyProtection="1">
      <alignment horizontal="center" vertical="center"/>
    </xf>
    <xf numFmtId="4" fontId="9" fillId="5" borderId="1" xfId="0" applyNumberFormat="1" applyFont="1" applyFill="1" applyBorder="1" applyAlignment="1" applyProtection="1">
      <alignment horizontal="center" vertical="center"/>
    </xf>
    <xf numFmtId="176" fontId="9" fillId="5" borderId="1" xfId="0" applyNumberFormat="1" applyFont="1" applyFill="1" applyBorder="1" applyAlignment="1">
      <alignment horizontal="center" vertical="center"/>
    </xf>
    <xf numFmtId="176" fontId="9" fillId="4" borderId="1" xfId="0" applyNumberFormat="1" applyFont="1" applyFill="1" applyBorder="1" applyAlignment="1">
      <alignment horizontal="center" vertical="center"/>
    </xf>
    <xf numFmtId="178" fontId="3" fillId="0" borderId="0"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0" xfId="0" applyFont="1" applyFill="1" applyBorder="1" applyAlignment="1">
      <alignment horizontal="right"/>
    </xf>
    <xf numFmtId="0" fontId="9" fillId="0" borderId="0" xfId="0" applyNumberFormat="1" applyFont="1" applyFill="1" applyBorder="1" applyAlignment="1" applyProtection="1"/>
    <xf numFmtId="0" fontId="11" fillId="0" borderId="0"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417C619A877700A6E0530A08AF0800A6"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64242C78E6F6009AE0530A08AF09009A"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百分比_EF4B13E29A0421FAE0430A08200E21FA" xfId="40"/>
    <cellStyle name="常规_439B6CFEF4310134E0530A0804CB25FB"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鹎%U龡&amp;H齲_x0001_C铣_x0014__x0007__x0001__x0001_"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selection activeCell="A4" sqref="A4:Q7"/>
    </sheetView>
  </sheetViews>
  <sheetFormatPr defaultColWidth="10" defaultRowHeight="13.5"/>
  <cols>
    <col min="1" max="1" width="2.44166666666667" customWidth="1"/>
    <col min="2" max="2" width="12.35" customWidth="1"/>
    <col min="3" max="3" width="7.875" customWidth="1"/>
    <col min="4" max="4" width="16.6916666666667" customWidth="1"/>
    <col min="5" max="5" width="8.78333333333333" customWidth="1"/>
    <col min="6" max="6" width="8" customWidth="1"/>
    <col min="7" max="7" width="9.76666666666667" customWidth="1"/>
    <col min="8" max="8" width="6.875" customWidth="1"/>
    <col min="9" max="9" width="7.125" customWidth="1"/>
    <col min="10" max="11" width="9.76666666666667" customWidth="1"/>
    <col min="12" max="12" width="7" customWidth="1"/>
    <col min="13" max="13" width="8.125" customWidth="1"/>
    <col min="14" max="14" width="7.75" customWidth="1"/>
    <col min="15" max="21" width="9.76666666666667" customWidth="1"/>
  </cols>
  <sheetData>
    <row r="1" ht="14.3" customHeight="1" spans="1:17">
      <c r="A1" s="23"/>
      <c r="C1" s="23"/>
      <c r="O1" s="7" t="s">
        <v>0</v>
      </c>
      <c r="P1" s="7"/>
      <c r="Q1" s="7"/>
    </row>
    <row r="2" ht="27.85" customHeight="1" spans="1:17">
      <c r="A2" s="104" t="s">
        <v>1</v>
      </c>
      <c r="B2" s="104"/>
      <c r="C2" s="104"/>
      <c r="D2" s="104"/>
      <c r="E2" s="104"/>
      <c r="F2" s="104"/>
      <c r="G2" s="104"/>
      <c r="H2" s="104"/>
      <c r="I2" s="104"/>
      <c r="J2" s="104"/>
      <c r="K2" s="104"/>
      <c r="L2" s="104"/>
      <c r="M2" s="104"/>
      <c r="N2" s="104"/>
      <c r="O2" s="104"/>
      <c r="P2" s="104"/>
      <c r="Q2" s="104"/>
    </row>
    <row r="3" ht="13.25" customHeight="1" spans="1:17">
      <c r="A3" s="24" t="s">
        <v>2</v>
      </c>
      <c r="B3" s="24"/>
      <c r="C3" s="24"/>
      <c r="D3" s="24"/>
      <c r="E3" s="24"/>
      <c r="F3" s="24"/>
      <c r="G3" s="24"/>
      <c r="H3" s="24"/>
      <c r="I3" s="24"/>
      <c r="J3" s="24"/>
      <c r="K3" s="24"/>
      <c r="L3" s="24"/>
      <c r="M3" s="24"/>
      <c r="N3" s="24"/>
      <c r="O3" s="24"/>
      <c r="P3" s="24"/>
      <c r="Q3" s="7" t="s">
        <v>3</v>
      </c>
    </row>
    <row r="4" ht="14.3" customHeight="1" spans="1:17">
      <c r="A4" s="25" t="s">
        <v>4</v>
      </c>
      <c r="B4" s="25"/>
      <c r="C4" s="25"/>
      <c r="D4" s="25" t="s">
        <v>5</v>
      </c>
      <c r="E4" s="25"/>
      <c r="F4" s="25"/>
      <c r="G4" s="25"/>
      <c r="H4" s="25"/>
      <c r="I4" s="25"/>
      <c r="J4" s="25"/>
      <c r="K4" s="25"/>
      <c r="L4" s="25"/>
      <c r="M4" s="25"/>
      <c r="N4" s="25"/>
      <c r="O4" s="25"/>
      <c r="P4" s="25"/>
      <c r="Q4" s="25"/>
    </row>
    <row r="5" ht="14.3" customHeight="1" spans="1:17">
      <c r="A5" s="25" t="s">
        <v>6</v>
      </c>
      <c r="B5" s="25"/>
      <c r="C5" s="25" t="s">
        <v>7</v>
      </c>
      <c r="D5" s="25" t="s">
        <v>8</v>
      </c>
      <c r="E5" s="25" t="s">
        <v>9</v>
      </c>
      <c r="F5" s="25" t="s">
        <v>10</v>
      </c>
      <c r="G5" s="25"/>
      <c r="H5" s="25"/>
      <c r="I5" s="25"/>
      <c r="J5" s="25"/>
      <c r="K5" s="25"/>
      <c r="L5" s="25"/>
      <c r="M5" s="25"/>
      <c r="N5" s="25"/>
      <c r="O5" s="25"/>
      <c r="P5" s="25"/>
      <c r="Q5" s="25"/>
    </row>
    <row r="6" ht="14.3" customHeight="1" spans="1:17">
      <c r="A6" s="25"/>
      <c r="B6" s="25"/>
      <c r="C6" s="25"/>
      <c r="D6" s="25"/>
      <c r="E6" s="25"/>
      <c r="F6" s="25" t="s">
        <v>11</v>
      </c>
      <c r="G6" s="25"/>
      <c r="H6" s="25"/>
      <c r="I6" s="25"/>
      <c r="J6" s="25"/>
      <c r="K6" s="25"/>
      <c r="L6" s="25" t="s">
        <v>12</v>
      </c>
      <c r="M6" s="25" t="s">
        <v>13</v>
      </c>
      <c r="N6" s="25" t="s">
        <v>14</v>
      </c>
      <c r="O6" s="25" t="s">
        <v>15</v>
      </c>
      <c r="P6" s="25" t="s">
        <v>16</v>
      </c>
      <c r="Q6" s="25" t="s">
        <v>17</v>
      </c>
    </row>
    <row r="7" ht="34.35" customHeight="1" spans="1:17">
      <c r="A7" s="25"/>
      <c r="B7" s="25"/>
      <c r="C7" s="25"/>
      <c r="D7" s="25"/>
      <c r="E7" s="25"/>
      <c r="F7" s="25" t="s">
        <v>18</v>
      </c>
      <c r="G7" s="25" t="s">
        <v>19</v>
      </c>
      <c r="H7" s="25" t="s">
        <v>20</v>
      </c>
      <c r="I7" s="25" t="s">
        <v>21</v>
      </c>
      <c r="J7" s="25" t="s">
        <v>22</v>
      </c>
      <c r="K7" s="34" t="s">
        <v>23</v>
      </c>
      <c r="L7" s="25"/>
      <c r="M7" s="25"/>
      <c r="N7" s="25"/>
      <c r="O7" s="25"/>
      <c r="P7" s="25"/>
      <c r="Q7" s="25"/>
    </row>
    <row r="8" ht="16.85" customHeight="1" spans="1:17">
      <c r="A8" s="29" t="s">
        <v>11</v>
      </c>
      <c r="B8" s="29" t="s">
        <v>24</v>
      </c>
      <c r="C8" s="60">
        <v>60686.75</v>
      </c>
      <c r="D8" s="88" t="s">
        <v>25</v>
      </c>
      <c r="E8" s="60">
        <v>60471.24</v>
      </c>
      <c r="F8" s="60">
        <v>58548.96</v>
      </c>
      <c r="G8" s="60">
        <v>58235.96</v>
      </c>
      <c r="H8" s="60">
        <v>313</v>
      </c>
      <c r="I8" s="90">
        <v>0</v>
      </c>
      <c r="J8" s="90">
        <v>0</v>
      </c>
      <c r="K8" s="90">
        <v>0</v>
      </c>
      <c r="L8" s="90">
        <v>0</v>
      </c>
      <c r="M8" s="90">
        <v>0</v>
      </c>
      <c r="N8" s="90">
        <v>0</v>
      </c>
      <c r="O8" s="60">
        <v>1922.28</v>
      </c>
      <c r="P8" s="90">
        <v>0</v>
      </c>
      <c r="Q8" s="90">
        <v>0</v>
      </c>
    </row>
    <row r="9" ht="21.1" customHeight="1" spans="1:17">
      <c r="A9" s="56"/>
      <c r="B9" s="91" t="s">
        <v>26</v>
      </c>
      <c r="C9" s="59">
        <v>60083.75</v>
      </c>
      <c r="D9" s="91" t="s">
        <v>27</v>
      </c>
      <c r="E9" s="59">
        <v>52347.96</v>
      </c>
      <c r="F9" s="59">
        <v>52344.96</v>
      </c>
      <c r="G9" s="59">
        <v>52151.96</v>
      </c>
      <c r="H9" s="59">
        <v>193</v>
      </c>
      <c r="I9" s="83">
        <v>0</v>
      </c>
      <c r="J9" s="83">
        <v>0</v>
      </c>
      <c r="K9" s="83">
        <v>0</v>
      </c>
      <c r="L9" s="83">
        <v>0</v>
      </c>
      <c r="M9" s="83">
        <v>0</v>
      </c>
      <c r="N9" s="83">
        <v>0</v>
      </c>
      <c r="O9" s="59">
        <v>3</v>
      </c>
      <c r="P9" s="83">
        <v>0</v>
      </c>
      <c r="Q9" s="83">
        <v>0</v>
      </c>
    </row>
    <row r="10" ht="21.1" customHeight="1" spans="1:17">
      <c r="A10" s="56"/>
      <c r="B10" s="91" t="s">
        <v>20</v>
      </c>
      <c r="C10" s="59">
        <v>603</v>
      </c>
      <c r="D10" s="91" t="s">
        <v>28</v>
      </c>
      <c r="E10" s="59">
        <v>3949.94</v>
      </c>
      <c r="F10" s="59">
        <v>3949.94</v>
      </c>
      <c r="G10" s="59">
        <v>3829.94</v>
      </c>
      <c r="H10" s="59">
        <v>120</v>
      </c>
      <c r="I10" s="83">
        <v>0</v>
      </c>
      <c r="J10" s="83">
        <v>0</v>
      </c>
      <c r="K10" s="83">
        <v>0</v>
      </c>
      <c r="L10" s="83">
        <v>0</v>
      </c>
      <c r="M10" s="83">
        <v>0</v>
      </c>
      <c r="N10" s="83">
        <v>0</v>
      </c>
      <c r="O10" s="83">
        <v>0</v>
      </c>
      <c r="P10" s="83">
        <v>0</v>
      </c>
      <c r="Q10" s="83">
        <v>0</v>
      </c>
    </row>
    <row r="11" ht="22.6" customHeight="1" spans="1:17">
      <c r="A11" s="56"/>
      <c r="B11" s="91" t="s">
        <v>21</v>
      </c>
      <c r="C11" s="83">
        <v>0</v>
      </c>
      <c r="D11" s="91" t="s">
        <v>29</v>
      </c>
      <c r="E11" s="59">
        <v>4173.34</v>
      </c>
      <c r="F11" s="59">
        <v>2254.06</v>
      </c>
      <c r="G11" s="59">
        <v>2254.06</v>
      </c>
      <c r="H11" s="83">
        <v>0</v>
      </c>
      <c r="I11" s="83">
        <v>0</v>
      </c>
      <c r="J11" s="83">
        <v>0</v>
      </c>
      <c r="K11" s="83">
        <v>0</v>
      </c>
      <c r="L11" s="83">
        <v>0</v>
      </c>
      <c r="M11" s="83">
        <v>0</v>
      </c>
      <c r="N11" s="83">
        <v>0</v>
      </c>
      <c r="O11" s="59">
        <v>1919.28</v>
      </c>
      <c r="P11" s="83">
        <v>0</v>
      </c>
      <c r="Q11" s="83">
        <v>0</v>
      </c>
    </row>
    <row r="12" ht="22.6" customHeight="1" spans="1:17">
      <c r="A12" s="56"/>
      <c r="B12" s="91" t="s">
        <v>22</v>
      </c>
      <c r="C12" s="83">
        <v>0</v>
      </c>
      <c r="D12" s="91" t="s">
        <v>30</v>
      </c>
      <c r="E12" s="83">
        <v>0</v>
      </c>
      <c r="F12" s="83">
        <v>0</v>
      </c>
      <c r="G12" s="83">
        <v>0</v>
      </c>
      <c r="H12" s="83">
        <v>0</v>
      </c>
      <c r="I12" s="83">
        <v>0</v>
      </c>
      <c r="J12" s="83">
        <v>0</v>
      </c>
      <c r="K12" s="83">
        <v>0</v>
      </c>
      <c r="L12" s="83">
        <v>0</v>
      </c>
      <c r="M12" s="83">
        <v>0</v>
      </c>
      <c r="N12" s="83">
        <v>0</v>
      </c>
      <c r="O12" s="83">
        <v>0</v>
      </c>
      <c r="P12" s="83">
        <v>0</v>
      </c>
      <c r="Q12" s="83">
        <v>0</v>
      </c>
    </row>
    <row r="13" ht="22.6" customHeight="1" spans="1:17">
      <c r="A13" s="56"/>
      <c r="B13" s="61" t="s">
        <v>23</v>
      </c>
      <c r="C13" s="83">
        <v>0</v>
      </c>
      <c r="D13" s="91" t="s">
        <v>31</v>
      </c>
      <c r="E13" s="59">
        <v>23062.47</v>
      </c>
      <c r="F13" s="59">
        <v>2137.79</v>
      </c>
      <c r="G13" s="59">
        <v>1847.79</v>
      </c>
      <c r="H13" s="59">
        <v>290</v>
      </c>
      <c r="I13" s="83">
        <v>0</v>
      </c>
      <c r="J13" s="83">
        <v>0</v>
      </c>
      <c r="K13" s="83">
        <v>0</v>
      </c>
      <c r="L13" s="83">
        <v>0</v>
      </c>
      <c r="M13" s="83">
        <v>0</v>
      </c>
      <c r="N13" s="83">
        <v>0</v>
      </c>
      <c r="O13" s="59">
        <v>20924.68</v>
      </c>
      <c r="P13" s="83">
        <v>0</v>
      </c>
      <c r="Q13" s="83">
        <v>0</v>
      </c>
    </row>
    <row r="14" ht="22.6" customHeight="1" spans="1:17">
      <c r="A14" s="61" t="s">
        <v>12</v>
      </c>
      <c r="B14" s="61"/>
      <c r="C14" s="83">
        <v>0</v>
      </c>
      <c r="D14" s="61" t="s">
        <v>32</v>
      </c>
      <c r="E14" s="83">
        <v>0</v>
      </c>
      <c r="F14" s="83">
        <v>0</v>
      </c>
      <c r="G14" s="83">
        <v>0</v>
      </c>
      <c r="H14" s="83">
        <v>0</v>
      </c>
      <c r="I14" s="83">
        <v>0</v>
      </c>
      <c r="J14" s="83">
        <v>0</v>
      </c>
      <c r="K14" s="83">
        <v>0</v>
      </c>
      <c r="L14" s="83">
        <v>0</v>
      </c>
      <c r="M14" s="83">
        <v>0</v>
      </c>
      <c r="N14" s="83">
        <v>0</v>
      </c>
      <c r="O14" s="83">
        <v>0</v>
      </c>
      <c r="P14" s="83">
        <v>0</v>
      </c>
      <c r="Q14" s="83">
        <v>0</v>
      </c>
    </row>
    <row r="15" ht="21.1" customHeight="1" spans="1:17">
      <c r="A15" s="91" t="s">
        <v>13</v>
      </c>
      <c r="B15" s="91"/>
      <c r="C15" s="83">
        <v>0</v>
      </c>
      <c r="D15" s="61" t="s">
        <v>33</v>
      </c>
      <c r="E15" s="59">
        <v>23062.47</v>
      </c>
      <c r="F15" s="59">
        <v>2137.79</v>
      </c>
      <c r="G15" s="59">
        <v>1847.79</v>
      </c>
      <c r="H15" s="59">
        <v>290</v>
      </c>
      <c r="I15" s="83">
        <v>0</v>
      </c>
      <c r="J15" s="83">
        <v>0</v>
      </c>
      <c r="K15" s="83">
        <v>0</v>
      </c>
      <c r="L15" s="83">
        <v>0</v>
      </c>
      <c r="M15" s="83">
        <v>0</v>
      </c>
      <c r="N15" s="83">
        <v>0</v>
      </c>
      <c r="O15" s="59">
        <v>20924.68</v>
      </c>
      <c r="P15" s="83">
        <v>0</v>
      </c>
      <c r="Q15" s="83">
        <v>0</v>
      </c>
    </row>
    <row r="16" ht="21.1" customHeight="1" spans="1:17">
      <c r="A16" s="61" t="s">
        <v>14</v>
      </c>
      <c r="B16" s="61"/>
      <c r="C16" s="83">
        <v>0</v>
      </c>
      <c r="D16" s="91" t="s">
        <v>34</v>
      </c>
      <c r="E16" s="83">
        <v>0</v>
      </c>
      <c r="F16" s="83">
        <v>0</v>
      </c>
      <c r="G16" s="83">
        <v>0</v>
      </c>
      <c r="H16" s="83">
        <v>0</v>
      </c>
      <c r="I16" s="83">
        <v>0</v>
      </c>
      <c r="J16" s="83">
        <v>0</v>
      </c>
      <c r="K16" s="83">
        <v>0</v>
      </c>
      <c r="L16" s="83">
        <v>0</v>
      </c>
      <c r="M16" s="83">
        <v>0</v>
      </c>
      <c r="N16" s="83">
        <v>0</v>
      </c>
      <c r="O16" s="83">
        <v>0</v>
      </c>
      <c r="P16" s="83">
        <v>0</v>
      </c>
      <c r="Q16" s="83">
        <v>0</v>
      </c>
    </row>
    <row r="17" ht="22.6" customHeight="1" spans="1:17">
      <c r="A17" s="61"/>
      <c r="B17" s="61"/>
      <c r="C17" s="83">
        <v>0</v>
      </c>
      <c r="D17" s="91" t="s">
        <v>35</v>
      </c>
      <c r="E17" s="59">
        <v>23062.47</v>
      </c>
      <c r="F17" s="59">
        <v>2137.79</v>
      </c>
      <c r="G17" s="59">
        <v>1847.79</v>
      </c>
      <c r="H17" s="59">
        <v>290</v>
      </c>
      <c r="I17" s="83">
        <v>0</v>
      </c>
      <c r="J17" s="83">
        <v>0</v>
      </c>
      <c r="K17" s="83">
        <v>0</v>
      </c>
      <c r="L17" s="83">
        <v>0</v>
      </c>
      <c r="M17" s="83">
        <v>0</v>
      </c>
      <c r="N17" s="83">
        <v>0</v>
      </c>
      <c r="O17" s="59">
        <v>20924.68</v>
      </c>
      <c r="P17" s="83">
        <v>0</v>
      </c>
      <c r="Q17" s="83">
        <v>0</v>
      </c>
    </row>
    <row r="18" ht="22.6" customHeight="1" spans="1:17">
      <c r="A18" s="61" t="s">
        <v>15</v>
      </c>
      <c r="B18" s="61"/>
      <c r="C18" s="59">
        <v>22846.96</v>
      </c>
      <c r="D18" s="91" t="s">
        <v>36</v>
      </c>
      <c r="E18" s="83">
        <v>0</v>
      </c>
      <c r="F18" s="83">
        <v>0</v>
      </c>
      <c r="G18" s="83">
        <v>0</v>
      </c>
      <c r="H18" s="83">
        <v>0</v>
      </c>
      <c r="I18" s="83">
        <v>0</v>
      </c>
      <c r="J18" s="83">
        <v>0</v>
      </c>
      <c r="K18" s="83">
        <v>0</v>
      </c>
      <c r="L18" s="83">
        <v>0</v>
      </c>
      <c r="M18" s="83">
        <v>0</v>
      </c>
      <c r="N18" s="83">
        <v>0</v>
      </c>
      <c r="O18" s="83">
        <v>0</v>
      </c>
      <c r="P18" s="83">
        <v>0</v>
      </c>
      <c r="Q18" s="83">
        <v>0</v>
      </c>
    </row>
    <row r="19" ht="21.1" customHeight="1" spans="1:17">
      <c r="A19" s="61"/>
      <c r="B19" s="61"/>
      <c r="C19" s="59"/>
      <c r="D19" s="91" t="s">
        <v>37</v>
      </c>
      <c r="E19" s="83">
        <v>0</v>
      </c>
      <c r="F19" s="83">
        <v>0</v>
      </c>
      <c r="G19" s="83">
        <v>0</v>
      </c>
      <c r="H19" s="83">
        <v>0</v>
      </c>
      <c r="I19" s="83">
        <v>0</v>
      </c>
      <c r="J19" s="83">
        <v>0</v>
      </c>
      <c r="K19" s="83">
        <v>0</v>
      </c>
      <c r="L19" s="83">
        <v>0</v>
      </c>
      <c r="M19" s="83">
        <v>0</v>
      </c>
      <c r="N19" s="83">
        <v>0</v>
      </c>
      <c r="O19" s="83">
        <v>0</v>
      </c>
      <c r="P19" s="83">
        <v>0</v>
      </c>
      <c r="Q19" s="83">
        <v>0</v>
      </c>
    </row>
    <row r="20" ht="21.1" customHeight="1" spans="1:17">
      <c r="A20" s="61"/>
      <c r="B20" s="61"/>
      <c r="C20" s="59"/>
      <c r="D20" s="91" t="s">
        <v>38</v>
      </c>
      <c r="E20" s="83">
        <v>0</v>
      </c>
      <c r="F20" s="83">
        <v>0</v>
      </c>
      <c r="G20" s="83">
        <v>0</v>
      </c>
      <c r="H20" s="83">
        <v>0</v>
      </c>
      <c r="I20" s="83">
        <v>0</v>
      </c>
      <c r="J20" s="83">
        <v>0</v>
      </c>
      <c r="K20" s="83">
        <v>0</v>
      </c>
      <c r="L20" s="83">
        <v>0</v>
      </c>
      <c r="M20" s="83">
        <v>0</v>
      </c>
      <c r="N20" s="83">
        <v>0</v>
      </c>
      <c r="O20" s="83">
        <v>0</v>
      </c>
      <c r="P20" s="83">
        <v>0</v>
      </c>
      <c r="Q20" s="83">
        <v>0</v>
      </c>
    </row>
    <row r="21" ht="14.3" customHeight="1" spans="1:17">
      <c r="A21" s="61" t="s">
        <v>17</v>
      </c>
      <c r="B21" s="61"/>
      <c r="C21" s="83">
        <v>0</v>
      </c>
      <c r="D21" s="61"/>
      <c r="E21" s="83">
        <v>0</v>
      </c>
      <c r="F21" s="83">
        <v>0</v>
      </c>
      <c r="G21" s="83">
        <v>0</v>
      </c>
      <c r="H21" s="83">
        <v>0</v>
      </c>
      <c r="I21" s="83">
        <v>0</v>
      </c>
      <c r="J21" s="83">
        <v>0</v>
      </c>
      <c r="K21" s="83">
        <v>0</v>
      </c>
      <c r="L21" s="83">
        <v>0</v>
      </c>
      <c r="M21" s="83">
        <v>0</v>
      </c>
      <c r="N21" s="83">
        <v>0</v>
      </c>
      <c r="O21" s="83">
        <v>0</v>
      </c>
      <c r="P21" s="83">
        <v>0</v>
      </c>
      <c r="Q21" s="83">
        <v>0</v>
      </c>
    </row>
    <row r="22" ht="22.9" customHeight="1" spans="1:17">
      <c r="A22" s="56" t="s">
        <v>39</v>
      </c>
      <c r="B22" s="56"/>
      <c r="C22" s="59">
        <v>83533.71</v>
      </c>
      <c r="D22" s="61"/>
      <c r="E22" s="83">
        <v>0</v>
      </c>
      <c r="F22" s="83">
        <v>0</v>
      </c>
      <c r="G22" s="83">
        <v>0</v>
      </c>
      <c r="H22" s="83">
        <v>0</v>
      </c>
      <c r="I22" s="83">
        <v>0</v>
      </c>
      <c r="J22" s="83">
        <v>0</v>
      </c>
      <c r="K22" s="83">
        <v>0</v>
      </c>
      <c r="L22" s="83">
        <v>0</v>
      </c>
      <c r="M22" s="83">
        <v>0</v>
      </c>
      <c r="N22" s="83">
        <v>0</v>
      </c>
      <c r="O22" s="83">
        <v>0</v>
      </c>
      <c r="P22" s="83">
        <v>0</v>
      </c>
      <c r="Q22" s="83">
        <v>0</v>
      </c>
    </row>
    <row r="23" ht="28.9" customHeight="1" spans="1:17">
      <c r="A23" s="61" t="s">
        <v>40</v>
      </c>
      <c r="B23" s="61"/>
      <c r="C23" s="59"/>
      <c r="D23" s="61" t="s">
        <v>41</v>
      </c>
      <c r="E23" s="83">
        <v>0</v>
      </c>
      <c r="F23" s="83">
        <v>0</v>
      </c>
      <c r="G23" s="83">
        <v>0</v>
      </c>
      <c r="H23" s="83">
        <v>0</v>
      </c>
      <c r="I23" s="83">
        <v>0</v>
      </c>
      <c r="J23" s="83">
        <v>0</v>
      </c>
      <c r="K23" s="83">
        <v>0</v>
      </c>
      <c r="L23" s="83">
        <v>0</v>
      </c>
      <c r="M23" s="83">
        <v>0</v>
      </c>
      <c r="N23" s="83">
        <v>0</v>
      </c>
      <c r="O23" s="83">
        <v>0</v>
      </c>
      <c r="P23" s="83">
        <v>0</v>
      </c>
      <c r="Q23" s="83">
        <v>0</v>
      </c>
    </row>
    <row r="24" ht="14.3" customHeight="1" spans="1:17">
      <c r="A24" s="56" t="s">
        <v>42</v>
      </c>
      <c r="B24" s="56"/>
      <c r="C24" s="59">
        <v>83533.71</v>
      </c>
      <c r="D24" s="56" t="s">
        <v>43</v>
      </c>
      <c r="E24" s="59">
        <f>E8+E13</f>
        <v>83533.71</v>
      </c>
      <c r="F24" s="59">
        <f t="shared" ref="F24:O24" si="0">F8+F13</f>
        <v>60686.75</v>
      </c>
      <c r="G24" s="59">
        <f t="shared" si="0"/>
        <v>60083.75</v>
      </c>
      <c r="H24" s="59">
        <f t="shared" si="0"/>
        <v>603</v>
      </c>
      <c r="I24" s="59">
        <f t="shared" si="0"/>
        <v>0</v>
      </c>
      <c r="J24" s="59">
        <f t="shared" si="0"/>
        <v>0</v>
      </c>
      <c r="K24" s="59">
        <f t="shared" si="0"/>
        <v>0</v>
      </c>
      <c r="L24" s="59">
        <f t="shared" si="0"/>
        <v>0</v>
      </c>
      <c r="M24" s="59">
        <f t="shared" si="0"/>
        <v>0</v>
      </c>
      <c r="N24" s="59">
        <f t="shared" si="0"/>
        <v>0</v>
      </c>
      <c r="O24" s="59">
        <f t="shared" si="0"/>
        <v>22846.96</v>
      </c>
      <c r="P24" s="83">
        <v>0</v>
      </c>
      <c r="Q24" s="83">
        <v>0</v>
      </c>
    </row>
  </sheetData>
  <mergeCells count="27">
    <mergeCell ref="O1:Q1"/>
    <mergeCell ref="A2:Q2"/>
    <mergeCell ref="A3:P3"/>
    <mergeCell ref="A4:C4"/>
    <mergeCell ref="D4:Q4"/>
    <mergeCell ref="F5:Q5"/>
    <mergeCell ref="F6:K6"/>
    <mergeCell ref="A14:B14"/>
    <mergeCell ref="A15:B15"/>
    <mergeCell ref="A21:B21"/>
    <mergeCell ref="A22:B22"/>
    <mergeCell ref="A23:B23"/>
    <mergeCell ref="A24:B24"/>
    <mergeCell ref="A8:A13"/>
    <mergeCell ref="C5:C7"/>
    <mergeCell ref="C18:C20"/>
    <mergeCell ref="D5:D7"/>
    <mergeCell ref="E5:E7"/>
    <mergeCell ref="L6:L7"/>
    <mergeCell ref="M6:M7"/>
    <mergeCell ref="N6:N7"/>
    <mergeCell ref="O6:O7"/>
    <mergeCell ref="P6:P7"/>
    <mergeCell ref="Q6:Q7"/>
    <mergeCell ref="A5:B7"/>
    <mergeCell ref="A16:B17"/>
    <mergeCell ref="A18:B20"/>
  </mergeCells>
  <printOptions horizontalCentered="1"/>
  <pageMargins left="0.314583333333333" right="0.432638888888889" top="0.786805555555556" bottom="0.786805555555556" header="0.275" footer="0"/>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workbookViewId="0">
      <selection activeCell="N51" sqref="N51"/>
    </sheetView>
  </sheetViews>
  <sheetFormatPr defaultColWidth="6.85833333333333" defaultRowHeight="11.25"/>
  <cols>
    <col min="1" max="3" width="4.375" style="63" customWidth="1"/>
    <col min="4" max="4" width="7.25" style="63" customWidth="1"/>
    <col min="5" max="5" width="23.625" style="63" customWidth="1"/>
    <col min="6" max="6" width="9.75" style="63" customWidth="1"/>
    <col min="7" max="7" width="8" style="63" customWidth="1"/>
    <col min="8" max="8" width="9.75" style="63" customWidth="1"/>
    <col min="9" max="9" width="8.125" style="63" customWidth="1"/>
    <col min="10" max="15" width="5.625" style="63" customWidth="1"/>
    <col min="16" max="18" width="11.5" style="63" customWidth="1"/>
    <col min="19" max="21" width="6.875" style="63" customWidth="1"/>
    <col min="22" max="230" width="6.85833333333333" style="63" customWidth="1"/>
    <col min="231" max="16384" width="6.85833333333333" style="63"/>
  </cols>
  <sheetData>
    <row r="1" s="63" customFormat="1" ht="15" customHeight="1" spans="1:18">
      <c r="A1" s="64"/>
      <c r="B1" s="64"/>
      <c r="C1" s="65"/>
      <c r="D1" s="65"/>
      <c r="E1" s="66"/>
      <c r="F1" s="66"/>
      <c r="G1" s="66"/>
      <c r="H1" s="67"/>
      <c r="I1" s="67"/>
      <c r="J1" s="67"/>
      <c r="K1" s="67"/>
      <c r="L1" s="67"/>
      <c r="M1" s="67"/>
      <c r="N1" s="67"/>
      <c r="O1" s="67"/>
      <c r="P1" s="67"/>
      <c r="Q1" s="102" t="s">
        <v>44</v>
      </c>
      <c r="R1" s="67"/>
    </row>
    <row r="2" s="63" customFormat="1" ht="25.5" customHeight="1" spans="1:18">
      <c r="A2" s="68" t="s">
        <v>45</v>
      </c>
      <c r="B2" s="68"/>
      <c r="C2" s="68"/>
      <c r="D2" s="68"/>
      <c r="E2" s="68"/>
      <c r="F2" s="68"/>
      <c r="G2" s="68"/>
      <c r="H2" s="68"/>
      <c r="I2" s="68"/>
      <c r="J2" s="68"/>
      <c r="K2" s="68"/>
      <c r="L2" s="68"/>
      <c r="M2" s="68"/>
      <c r="N2" s="68"/>
      <c r="O2" s="68"/>
      <c r="P2" s="68"/>
      <c r="Q2" s="68"/>
      <c r="R2" s="68"/>
    </row>
    <row r="3" s="63" customFormat="1" ht="16" customHeight="1" spans="1:18">
      <c r="A3" s="98" t="s">
        <v>46</v>
      </c>
      <c r="B3" s="98"/>
      <c r="C3" s="98"/>
      <c r="D3" s="98"/>
      <c r="E3" s="98"/>
      <c r="F3" s="70"/>
      <c r="G3" s="70"/>
      <c r="H3" s="67"/>
      <c r="I3" s="67"/>
      <c r="J3" s="67"/>
      <c r="K3" s="67"/>
      <c r="L3" s="67"/>
      <c r="M3" s="67"/>
      <c r="N3" s="67"/>
      <c r="O3" s="67"/>
      <c r="P3" s="67"/>
      <c r="Q3" s="103" t="s">
        <v>3</v>
      </c>
      <c r="R3" s="67"/>
    </row>
    <row r="4" s="63" customFormat="1" ht="25.5" customHeight="1" spans="1:18">
      <c r="A4" s="99" t="s">
        <v>47</v>
      </c>
      <c r="B4" s="99"/>
      <c r="C4" s="99"/>
      <c r="D4" s="73" t="s">
        <v>48</v>
      </c>
      <c r="E4" s="73" t="s">
        <v>49</v>
      </c>
      <c r="F4" s="74" t="s">
        <v>50</v>
      </c>
      <c r="G4" s="75" t="s">
        <v>51</v>
      </c>
      <c r="H4" s="75"/>
      <c r="I4" s="75"/>
      <c r="J4" s="75"/>
      <c r="K4" s="75"/>
      <c r="L4" s="75"/>
      <c r="M4" s="100" t="s">
        <v>12</v>
      </c>
      <c r="N4" s="101" t="s">
        <v>13</v>
      </c>
      <c r="O4" s="101" t="s">
        <v>14</v>
      </c>
      <c r="P4" s="101" t="s">
        <v>15</v>
      </c>
      <c r="Q4" s="101" t="s">
        <v>16</v>
      </c>
      <c r="R4" s="101" t="s">
        <v>17</v>
      </c>
    </row>
    <row r="5" s="63" customFormat="1" ht="25.5" customHeight="1" spans="1:18">
      <c r="A5" s="76" t="s">
        <v>52</v>
      </c>
      <c r="B5" s="77" t="s">
        <v>53</v>
      </c>
      <c r="C5" s="77" t="s">
        <v>54</v>
      </c>
      <c r="D5" s="73"/>
      <c r="E5" s="73"/>
      <c r="F5" s="72"/>
      <c r="G5" s="73" t="s">
        <v>24</v>
      </c>
      <c r="H5" s="75" t="s">
        <v>26</v>
      </c>
      <c r="I5" s="73" t="s">
        <v>20</v>
      </c>
      <c r="J5" s="73" t="s">
        <v>21</v>
      </c>
      <c r="K5" s="73" t="s">
        <v>22</v>
      </c>
      <c r="L5" s="73" t="s">
        <v>23</v>
      </c>
      <c r="M5" s="100"/>
      <c r="N5" s="101"/>
      <c r="O5" s="101"/>
      <c r="P5" s="101"/>
      <c r="Q5" s="101"/>
      <c r="R5" s="101"/>
    </row>
    <row r="6" s="63" customFormat="1" ht="14" customHeight="1" spans="1:18">
      <c r="A6" s="78"/>
      <c r="B6" s="79"/>
      <c r="C6" s="80"/>
      <c r="D6" s="81"/>
      <c r="E6" s="82" t="s">
        <v>55</v>
      </c>
      <c r="F6" s="62">
        <f t="shared" ref="F6:F16" si="0">G6+P6</f>
        <v>83533.71</v>
      </c>
      <c r="G6" s="62">
        <f t="shared" ref="G6:G16" si="1">H6+I6</f>
        <v>60686.75</v>
      </c>
      <c r="H6" s="83">
        <v>60083.75</v>
      </c>
      <c r="I6" s="83">
        <v>603</v>
      </c>
      <c r="J6" s="83">
        <v>0</v>
      </c>
      <c r="K6" s="83">
        <v>0</v>
      </c>
      <c r="L6" s="83">
        <v>0</v>
      </c>
      <c r="M6" s="83">
        <v>0</v>
      </c>
      <c r="N6" s="83">
        <v>0</v>
      </c>
      <c r="O6" s="83">
        <v>0</v>
      </c>
      <c r="P6" s="83">
        <v>22846.96</v>
      </c>
      <c r="Q6" s="83">
        <v>0</v>
      </c>
      <c r="R6" s="83">
        <v>0</v>
      </c>
    </row>
    <row r="7" s="63" customFormat="1" ht="14" customHeight="1" spans="1:18">
      <c r="A7" s="78" t="s">
        <v>56</v>
      </c>
      <c r="B7" s="79"/>
      <c r="C7" s="80"/>
      <c r="D7" s="81"/>
      <c r="E7" s="82" t="s">
        <v>57</v>
      </c>
      <c r="F7" s="62">
        <f t="shared" si="0"/>
        <v>49710.56</v>
      </c>
      <c r="G7" s="62">
        <f t="shared" si="1"/>
        <v>49710.56</v>
      </c>
      <c r="H7" s="83">
        <v>49107.56</v>
      </c>
      <c r="I7" s="83">
        <v>603</v>
      </c>
      <c r="J7" s="83">
        <v>0</v>
      </c>
      <c r="K7" s="83">
        <v>0</v>
      </c>
      <c r="L7" s="83">
        <v>0</v>
      </c>
      <c r="M7" s="83">
        <v>0</v>
      </c>
      <c r="N7" s="83">
        <v>0</v>
      </c>
      <c r="O7" s="83">
        <v>0</v>
      </c>
      <c r="P7" s="83">
        <v>0</v>
      </c>
      <c r="Q7" s="83">
        <v>0</v>
      </c>
      <c r="R7" s="83">
        <v>0</v>
      </c>
    </row>
    <row r="8" s="63" customFormat="1" ht="14" customHeight="1" spans="1:18">
      <c r="A8" s="78"/>
      <c r="B8" s="79" t="s">
        <v>58</v>
      </c>
      <c r="C8" s="80"/>
      <c r="D8" s="81"/>
      <c r="E8" s="82" t="s">
        <v>59</v>
      </c>
      <c r="F8" s="62">
        <f t="shared" si="0"/>
        <v>175</v>
      </c>
      <c r="G8" s="62">
        <f t="shared" si="1"/>
        <v>175</v>
      </c>
      <c r="H8" s="83">
        <v>175</v>
      </c>
      <c r="I8" s="83">
        <v>0</v>
      </c>
      <c r="J8" s="83">
        <v>0</v>
      </c>
      <c r="K8" s="83">
        <v>0</v>
      </c>
      <c r="L8" s="83">
        <v>0</v>
      </c>
      <c r="M8" s="83">
        <v>0</v>
      </c>
      <c r="N8" s="83">
        <v>0</v>
      </c>
      <c r="O8" s="83">
        <v>0</v>
      </c>
      <c r="P8" s="83">
        <v>0</v>
      </c>
      <c r="Q8" s="83">
        <v>0</v>
      </c>
      <c r="R8" s="83">
        <v>0</v>
      </c>
    </row>
    <row r="9" s="63" customFormat="1" ht="14" customHeight="1" spans="1:18">
      <c r="A9" s="78" t="s">
        <v>60</v>
      </c>
      <c r="B9" s="79" t="s">
        <v>61</v>
      </c>
      <c r="C9" s="80" t="s">
        <v>61</v>
      </c>
      <c r="D9" s="81" t="s">
        <v>62</v>
      </c>
      <c r="E9" s="82" t="s">
        <v>63</v>
      </c>
      <c r="F9" s="62">
        <f t="shared" si="0"/>
        <v>163</v>
      </c>
      <c r="G9" s="62">
        <f t="shared" si="1"/>
        <v>163</v>
      </c>
      <c r="H9" s="83">
        <v>163</v>
      </c>
      <c r="I9" s="83">
        <v>0</v>
      </c>
      <c r="J9" s="83">
        <v>0</v>
      </c>
      <c r="K9" s="83">
        <v>0</v>
      </c>
      <c r="L9" s="83">
        <v>0</v>
      </c>
      <c r="M9" s="83">
        <v>0</v>
      </c>
      <c r="N9" s="83">
        <v>0</v>
      </c>
      <c r="O9" s="83">
        <v>0</v>
      </c>
      <c r="P9" s="83">
        <v>0</v>
      </c>
      <c r="Q9" s="83">
        <v>0</v>
      </c>
      <c r="R9" s="83">
        <v>0</v>
      </c>
    </row>
    <row r="10" s="63" customFormat="1" ht="14" customHeight="1" spans="1:18">
      <c r="A10" s="78" t="s">
        <v>60</v>
      </c>
      <c r="B10" s="79" t="s">
        <v>61</v>
      </c>
      <c r="C10" s="80" t="s">
        <v>64</v>
      </c>
      <c r="D10" s="81" t="s">
        <v>62</v>
      </c>
      <c r="E10" s="82" t="s">
        <v>65</v>
      </c>
      <c r="F10" s="62">
        <f t="shared" si="0"/>
        <v>12</v>
      </c>
      <c r="G10" s="62">
        <f t="shared" si="1"/>
        <v>12</v>
      </c>
      <c r="H10" s="83">
        <v>12</v>
      </c>
      <c r="I10" s="83">
        <v>0</v>
      </c>
      <c r="J10" s="83">
        <v>0</v>
      </c>
      <c r="K10" s="83">
        <v>0</v>
      </c>
      <c r="L10" s="83">
        <v>0</v>
      </c>
      <c r="M10" s="83">
        <v>0</v>
      </c>
      <c r="N10" s="83">
        <v>0</v>
      </c>
      <c r="O10" s="83">
        <v>0</v>
      </c>
      <c r="P10" s="83">
        <v>0</v>
      </c>
      <c r="Q10" s="83">
        <v>0</v>
      </c>
      <c r="R10" s="83">
        <v>0</v>
      </c>
    </row>
    <row r="11" s="63" customFormat="1" ht="14" customHeight="1" spans="1:18">
      <c r="A11" s="78"/>
      <c r="B11" s="79" t="s">
        <v>66</v>
      </c>
      <c r="C11" s="80"/>
      <c r="D11" s="81"/>
      <c r="E11" s="82" t="s">
        <v>67</v>
      </c>
      <c r="F11" s="62">
        <f t="shared" si="0"/>
        <v>67820.02</v>
      </c>
      <c r="G11" s="62">
        <f t="shared" si="1"/>
        <v>45407.94</v>
      </c>
      <c r="H11" s="83">
        <v>45047.94</v>
      </c>
      <c r="I11" s="83">
        <v>360</v>
      </c>
      <c r="J11" s="83">
        <v>0</v>
      </c>
      <c r="K11" s="83">
        <v>0</v>
      </c>
      <c r="L11" s="83">
        <v>0</v>
      </c>
      <c r="M11" s="83">
        <v>0</v>
      </c>
      <c r="N11" s="83">
        <v>0</v>
      </c>
      <c r="O11" s="83">
        <v>0</v>
      </c>
      <c r="P11" s="83">
        <f>SUM(P12:P16)</f>
        <v>22412.08</v>
      </c>
      <c r="Q11" s="83">
        <v>0</v>
      </c>
      <c r="R11" s="83">
        <v>0</v>
      </c>
    </row>
    <row r="12" s="63" customFormat="1" ht="14" customHeight="1" spans="1:18">
      <c r="A12" s="78"/>
      <c r="B12" s="79"/>
      <c r="C12" s="80" t="s">
        <v>58</v>
      </c>
      <c r="D12" s="81"/>
      <c r="E12" s="82" t="s">
        <v>68</v>
      </c>
      <c r="F12" s="62">
        <f t="shared" si="0"/>
        <v>2994.26</v>
      </c>
      <c r="G12" s="62">
        <f t="shared" si="1"/>
        <v>1565.26</v>
      </c>
      <c r="H12" s="83">
        <v>1205.26</v>
      </c>
      <c r="I12" s="83">
        <v>360</v>
      </c>
      <c r="J12" s="83">
        <v>0</v>
      </c>
      <c r="K12" s="83">
        <v>0</v>
      </c>
      <c r="L12" s="83">
        <v>0</v>
      </c>
      <c r="M12" s="83">
        <v>0</v>
      </c>
      <c r="N12" s="83">
        <v>0</v>
      </c>
      <c r="O12" s="83">
        <v>0</v>
      </c>
      <c r="P12" s="83">
        <v>1429</v>
      </c>
      <c r="Q12" s="83">
        <v>0</v>
      </c>
      <c r="R12" s="83">
        <v>0</v>
      </c>
    </row>
    <row r="13" s="63" customFormat="1" ht="14" customHeight="1" spans="1:18">
      <c r="A13" s="78"/>
      <c r="B13" s="79"/>
      <c r="C13" s="80" t="s">
        <v>66</v>
      </c>
      <c r="D13" s="81"/>
      <c r="E13" s="82" t="s">
        <v>69</v>
      </c>
      <c r="F13" s="62">
        <f t="shared" si="0"/>
        <v>16138.54</v>
      </c>
      <c r="G13" s="62">
        <f t="shared" si="1"/>
        <v>16138.54</v>
      </c>
      <c r="H13" s="83">
        <v>16138.54</v>
      </c>
      <c r="I13" s="83">
        <v>0</v>
      </c>
      <c r="J13" s="83">
        <v>0</v>
      </c>
      <c r="K13" s="83">
        <v>0</v>
      </c>
      <c r="L13" s="83">
        <v>0</v>
      </c>
      <c r="M13" s="83">
        <v>0</v>
      </c>
      <c r="N13" s="83">
        <v>0</v>
      </c>
      <c r="O13" s="83">
        <v>0</v>
      </c>
      <c r="P13" s="83">
        <v>0</v>
      </c>
      <c r="Q13" s="83">
        <v>0</v>
      </c>
      <c r="R13" s="83">
        <v>0</v>
      </c>
    </row>
    <row r="14" s="63" customFormat="1" ht="14" customHeight="1" spans="1:18">
      <c r="A14" s="78"/>
      <c r="B14" s="79"/>
      <c r="C14" s="80" t="s">
        <v>70</v>
      </c>
      <c r="D14" s="81"/>
      <c r="E14" s="82" t="s">
        <v>71</v>
      </c>
      <c r="F14" s="62">
        <f t="shared" si="0"/>
        <v>16503.8</v>
      </c>
      <c r="G14" s="62">
        <f t="shared" si="1"/>
        <v>16503.8</v>
      </c>
      <c r="H14" s="83">
        <v>16503.8</v>
      </c>
      <c r="I14" s="83">
        <v>0</v>
      </c>
      <c r="J14" s="83">
        <v>0</v>
      </c>
      <c r="K14" s="83">
        <v>0</v>
      </c>
      <c r="L14" s="83">
        <v>0</v>
      </c>
      <c r="M14" s="83">
        <v>0</v>
      </c>
      <c r="N14" s="83">
        <v>0</v>
      </c>
      <c r="O14" s="83">
        <v>0</v>
      </c>
      <c r="P14" s="83">
        <v>0</v>
      </c>
      <c r="Q14" s="83">
        <v>0</v>
      </c>
      <c r="R14" s="83">
        <v>0</v>
      </c>
    </row>
    <row r="15" s="63" customFormat="1" ht="14" customHeight="1" spans="1:18">
      <c r="A15" s="78"/>
      <c r="B15" s="79"/>
      <c r="C15" s="80" t="s">
        <v>72</v>
      </c>
      <c r="D15" s="81"/>
      <c r="E15" s="82" t="s">
        <v>73</v>
      </c>
      <c r="F15" s="62">
        <f t="shared" si="0"/>
        <v>10512.4</v>
      </c>
      <c r="G15" s="62">
        <f t="shared" si="1"/>
        <v>9905.4</v>
      </c>
      <c r="H15" s="83">
        <v>9905.4</v>
      </c>
      <c r="I15" s="83">
        <v>0</v>
      </c>
      <c r="J15" s="83">
        <v>0</v>
      </c>
      <c r="K15" s="83">
        <v>0</v>
      </c>
      <c r="L15" s="83">
        <v>0</v>
      </c>
      <c r="M15" s="83">
        <v>0</v>
      </c>
      <c r="N15" s="83">
        <v>0</v>
      </c>
      <c r="O15" s="83">
        <v>0</v>
      </c>
      <c r="P15" s="83">
        <v>607</v>
      </c>
      <c r="Q15" s="83">
        <v>0</v>
      </c>
      <c r="R15" s="83">
        <v>0</v>
      </c>
    </row>
    <row r="16" s="63" customFormat="1" ht="14" customHeight="1" spans="1:18">
      <c r="A16" s="78"/>
      <c r="B16" s="79"/>
      <c r="C16" s="80" t="s">
        <v>74</v>
      </c>
      <c r="D16" s="81"/>
      <c r="E16" s="82" t="s">
        <v>75</v>
      </c>
      <c r="F16" s="62">
        <f t="shared" si="0"/>
        <v>21671.01</v>
      </c>
      <c r="G16" s="62">
        <f t="shared" si="1"/>
        <v>1294.93</v>
      </c>
      <c r="H16" s="83">
        <v>1294.93</v>
      </c>
      <c r="I16" s="83">
        <v>0</v>
      </c>
      <c r="J16" s="83">
        <v>0</v>
      </c>
      <c r="K16" s="83">
        <v>0</v>
      </c>
      <c r="L16" s="83">
        <v>0</v>
      </c>
      <c r="M16" s="83">
        <v>0</v>
      </c>
      <c r="N16" s="83">
        <v>0</v>
      </c>
      <c r="O16" s="83">
        <v>0</v>
      </c>
      <c r="P16" s="83">
        <v>20376.08</v>
      </c>
      <c r="Q16" s="83">
        <v>0</v>
      </c>
      <c r="R16" s="83">
        <v>0</v>
      </c>
    </row>
    <row r="17" s="63" customFormat="1" ht="14" customHeight="1" spans="1:18">
      <c r="A17" s="78"/>
      <c r="B17" s="79" t="s">
        <v>70</v>
      </c>
      <c r="C17" s="80"/>
      <c r="D17" s="81"/>
      <c r="E17" s="82" t="s">
        <v>76</v>
      </c>
      <c r="F17" s="62">
        <f t="shared" ref="F17:P17" si="2">F18+F19</f>
        <v>1956.56</v>
      </c>
      <c r="G17" s="62">
        <f t="shared" si="2"/>
        <v>1541.68</v>
      </c>
      <c r="H17" s="62">
        <f t="shared" si="2"/>
        <v>1541.68</v>
      </c>
      <c r="I17" s="62">
        <f t="shared" si="2"/>
        <v>0</v>
      </c>
      <c r="J17" s="62">
        <f t="shared" si="2"/>
        <v>0</v>
      </c>
      <c r="K17" s="62">
        <f t="shared" si="2"/>
        <v>0</v>
      </c>
      <c r="L17" s="62">
        <f t="shared" si="2"/>
        <v>0</v>
      </c>
      <c r="M17" s="62">
        <f t="shared" si="2"/>
        <v>0</v>
      </c>
      <c r="N17" s="62">
        <f t="shared" si="2"/>
        <v>0</v>
      </c>
      <c r="O17" s="62">
        <f t="shared" si="2"/>
        <v>0</v>
      </c>
      <c r="P17" s="62">
        <f t="shared" si="2"/>
        <v>414.88</v>
      </c>
      <c r="Q17" s="83">
        <v>0</v>
      </c>
      <c r="R17" s="83">
        <v>0</v>
      </c>
    </row>
    <row r="18" s="63" customFormat="1" ht="14" customHeight="1" spans="1:18">
      <c r="A18" s="78"/>
      <c r="B18" s="79"/>
      <c r="C18" s="80" t="s">
        <v>66</v>
      </c>
      <c r="D18" s="81"/>
      <c r="E18" s="82" t="s">
        <v>77</v>
      </c>
      <c r="F18" s="62">
        <f t="shared" ref="F18:F41" si="3">G18+P18</f>
        <v>1953.56</v>
      </c>
      <c r="G18" s="62">
        <f t="shared" ref="G18:G41" si="4">H18+I18</f>
        <v>1541.68</v>
      </c>
      <c r="H18" s="83">
        <v>1541.68</v>
      </c>
      <c r="I18" s="83">
        <v>0</v>
      </c>
      <c r="J18" s="83">
        <v>0</v>
      </c>
      <c r="K18" s="83">
        <v>0</v>
      </c>
      <c r="L18" s="83">
        <v>0</v>
      </c>
      <c r="M18" s="83">
        <v>0</v>
      </c>
      <c r="N18" s="83">
        <v>0</v>
      </c>
      <c r="O18" s="83">
        <v>0</v>
      </c>
      <c r="P18" s="83">
        <v>411.88</v>
      </c>
      <c r="Q18" s="83">
        <v>0</v>
      </c>
      <c r="R18" s="83">
        <v>0</v>
      </c>
    </row>
    <row r="19" s="63" customFormat="1" ht="14" customHeight="1" spans="1:18">
      <c r="A19" s="78"/>
      <c r="B19" s="79"/>
      <c r="C19" s="80" t="s">
        <v>78</v>
      </c>
      <c r="D19" s="81"/>
      <c r="E19" s="82" t="s">
        <v>79</v>
      </c>
      <c r="F19" s="62">
        <f t="shared" si="3"/>
        <v>3</v>
      </c>
      <c r="G19" s="62">
        <f t="shared" si="4"/>
        <v>0</v>
      </c>
      <c r="H19" s="83">
        <v>0</v>
      </c>
      <c r="I19" s="83">
        <v>0</v>
      </c>
      <c r="J19" s="83">
        <v>0</v>
      </c>
      <c r="K19" s="83">
        <v>0</v>
      </c>
      <c r="L19" s="83">
        <v>0</v>
      </c>
      <c r="M19" s="83">
        <v>0</v>
      </c>
      <c r="N19" s="83">
        <v>0</v>
      </c>
      <c r="O19" s="83">
        <v>0</v>
      </c>
      <c r="P19" s="83">
        <v>3</v>
      </c>
      <c r="Q19" s="83">
        <v>0</v>
      </c>
      <c r="R19" s="83">
        <v>0</v>
      </c>
    </row>
    <row r="20" s="63" customFormat="1" ht="14" customHeight="1" spans="1:18">
      <c r="A20" s="78"/>
      <c r="B20" s="79"/>
      <c r="C20" s="80" t="s">
        <v>74</v>
      </c>
      <c r="D20" s="81"/>
      <c r="E20" s="82" t="s">
        <v>80</v>
      </c>
      <c r="F20" s="62">
        <f t="shared" si="3"/>
        <v>20.36</v>
      </c>
      <c r="G20" s="62">
        <f t="shared" si="4"/>
        <v>20.36</v>
      </c>
      <c r="H20" s="83">
        <v>20.36</v>
      </c>
      <c r="I20" s="83">
        <v>0</v>
      </c>
      <c r="J20" s="83">
        <v>0</v>
      </c>
      <c r="K20" s="83">
        <v>0</v>
      </c>
      <c r="L20" s="83">
        <v>0</v>
      </c>
      <c r="M20" s="83">
        <v>0</v>
      </c>
      <c r="N20" s="83">
        <v>0</v>
      </c>
      <c r="O20" s="83">
        <v>0</v>
      </c>
      <c r="P20" s="83">
        <v>0</v>
      </c>
      <c r="Q20" s="83">
        <v>0</v>
      </c>
      <c r="R20" s="83">
        <v>0</v>
      </c>
    </row>
    <row r="21" s="63" customFormat="1" ht="14" customHeight="1" spans="1:18">
      <c r="A21" s="78"/>
      <c r="B21" s="79" t="s">
        <v>72</v>
      </c>
      <c r="C21" s="80"/>
      <c r="D21" s="81"/>
      <c r="E21" s="82" t="s">
        <v>81</v>
      </c>
      <c r="F21" s="62">
        <f t="shared" si="3"/>
        <v>149.78</v>
      </c>
      <c r="G21" s="62">
        <f t="shared" si="4"/>
        <v>149.78</v>
      </c>
      <c r="H21" s="83">
        <v>149.78</v>
      </c>
      <c r="I21" s="83">
        <v>0</v>
      </c>
      <c r="J21" s="83">
        <v>0</v>
      </c>
      <c r="K21" s="83">
        <v>0</v>
      </c>
      <c r="L21" s="83">
        <v>0</v>
      </c>
      <c r="M21" s="83">
        <v>0</v>
      </c>
      <c r="N21" s="83">
        <v>0</v>
      </c>
      <c r="O21" s="83">
        <v>0</v>
      </c>
      <c r="P21" s="83">
        <v>0</v>
      </c>
      <c r="Q21" s="83">
        <v>0</v>
      </c>
      <c r="R21" s="83">
        <v>0</v>
      </c>
    </row>
    <row r="22" s="63" customFormat="1" ht="14" customHeight="1" spans="1:18">
      <c r="A22" s="78"/>
      <c r="B22" s="79"/>
      <c r="C22" s="80" t="s">
        <v>74</v>
      </c>
      <c r="D22" s="81"/>
      <c r="E22" s="82" t="s">
        <v>82</v>
      </c>
      <c r="F22" s="62">
        <f t="shared" si="3"/>
        <v>149.78</v>
      </c>
      <c r="G22" s="62">
        <f t="shared" si="4"/>
        <v>149.78</v>
      </c>
      <c r="H22" s="83">
        <v>149.78</v>
      </c>
      <c r="I22" s="83">
        <v>0</v>
      </c>
      <c r="J22" s="83">
        <v>0</v>
      </c>
      <c r="K22" s="83">
        <v>0</v>
      </c>
      <c r="L22" s="83">
        <v>0</v>
      </c>
      <c r="M22" s="83">
        <v>0</v>
      </c>
      <c r="N22" s="83">
        <v>0</v>
      </c>
      <c r="O22" s="83">
        <v>0</v>
      </c>
      <c r="P22" s="83">
        <v>0</v>
      </c>
      <c r="Q22" s="83">
        <v>0</v>
      </c>
      <c r="R22" s="83">
        <v>0</v>
      </c>
    </row>
    <row r="23" s="63" customFormat="1" ht="14" customHeight="1" spans="1:18">
      <c r="A23" s="78"/>
      <c r="B23" s="79" t="s">
        <v>83</v>
      </c>
      <c r="C23" s="80"/>
      <c r="D23" s="81"/>
      <c r="E23" s="82" t="s">
        <v>84</v>
      </c>
      <c r="F23" s="62">
        <f t="shared" si="3"/>
        <v>257.89</v>
      </c>
      <c r="G23" s="62">
        <f t="shared" si="4"/>
        <v>237.89</v>
      </c>
      <c r="H23" s="83">
        <v>237.89</v>
      </c>
      <c r="I23" s="83">
        <v>0</v>
      </c>
      <c r="J23" s="83">
        <v>0</v>
      </c>
      <c r="K23" s="83">
        <v>0</v>
      </c>
      <c r="L23" s="83">
        <v>0</v>
      </c>
      <c r="M23" s="83">
        <v>0</v>
      </c>
      <c r="N23" s="83">
        <v>0</v>
      </c>
      <c r="O23" s="83">
        <v>0</v>
      </c>
      <c r="P23" s="83">
        <v>20</v>
      </c>
      <c r="Q23" s="83">
        <v>0</v>
      </c>
      <c r="R23" s="83">
        <v>0</v>
      </c>
    </row>
    <row r="24" s="63" customFormat="1" ht="14" customHeight="1" spans="1:18">
      <c r="A24" s="78"/>
      <c r="B24" s="79"/>
      <c r="C24" s="80" t="s">
        <v>58</v>
      </c>
      <c r="D24" s="81"/>
      <c r="E24" s="82" t="s">
        <v>85</v>
      </c>
      <c r="F24" s="62">
        <f t="shared" si="3"/>
        <v>233.95</v>
      </c>
      <c r="G24" s="62">
        <f t="shared" si="4"/>
        <v>233.95</v>
      </c>
      <c r="H24" s="83">
        <v>233.95</v>
      </c>
      <c r="I24" s="83">
        <v>0</v>
      </c>
      <c r="J24" s="83">
        <v>0</v>
      </c>
      <c r="K24" s="83">
        <v>0</v>
      </c>
      <c r="L24" s="83">
        <v>0</v>
      </c>
      <c r="M24" s="83">
        <v>0</v>
      </c>
      <c r="N24" s="83">
        <v>0</v>
      </c>
      <c r="O24" s="83">
        <v>0</v>
      </c>
      <c r="P24" s="83">
        <v>0</v>
      </c>
      <c r="Q24" s="83">
        <v>0</v>
      </c>
      <c r="R24" s="83">
        <v>0</v>
      </c>
    </row>
    <row r="25" s="63" customFormat="1" ht="14" customHeight="1" spans="1:18">
      <c r="A25" s="78"/>
      <c r="B25" s="79"/>
      <c r="C25" s="80" t="s">
        <v>74</v>
      </c>
      <c r="D25" s="81"/>
      <c r="E25" s="82" t="s">
        <v>86</v>
      </c>
      <c r="F25" s="62">
        <f t="shared" si="3"/>
        <v>23.94</v>
      </c>
      <c r="G25" s="62">
        <f t="shared" si="4"/>
        <v>3.94</v>
      </c>
      <c r="H25" s="83">
        <v>3.94</v>
      </c>
      <c r="I25" s="83">
        <v>0</v>
      </c>
      <c r="J25" s="83">
        <v>0</v>
      </c>
      <c r="K25" s="83">
        <v>0</v>
      </c>
      <c r="L25" s="83">
        <v>0</v>
      </c>
      <c r="M25" s="83">
        <v>0</v>
      </c>
      <c r="N25" s="83">
        <v>0</v>
      </c>
      <c r="O25" s="83">
        <v>0</v>
      </c>
      <c r="P25" s="83">
        <v>20</v>
      </c>
      <c r="Q25" s="83">
        <v>0</v>
      </c>
      <c r="R25" s="83">
        <v>0</v>
      </c>
    </row>
    <row r="26" s="63" customFormat="1" ht="14" customHeight="1" spans="1:18">
      <c r="A26" s="78"/>
      <c r="B26" s="79" t="s">
        <v>87</v>
      </c>
      <c r="C26" s="80"/>
      <c r="D26" s="81"/>
      <c r="E26" s="82" t="s">
        <v>88</v>
      </c>
      <c r="F26" s="62">
        <f t="shared" si="3"/>
        <v>508.98</v>
      </c>
      <c r="G26" s="62">
        <f t="shared" si="4"/>
        <v>508.98</v>
      </c>
      <c r="H26" s="83">
        <v>315.98</v>
      </c>
      <c r="I26" s="83">
        <v>193</v>
      </c>
      <c r="J26" s="83">
        <v>0</v>
      </c>
      <c r="K26" s="83">
        <v>0</v>
      </c>
      <c r="L26" s="83">
        <v>0</v>
      </c>
      <c r="M26" s="83">
        <v>0</v>
      </c>
      <c r="N26" s="83">
        <v>0</v>
      </c>
      <c r="O26" s="83">
        <v>0</v>
      </c>
      <c r="P26" s="83">
        <v>0</v>
      </c>
      <c r="Q26" s="83">
        <v>0</v>
      </c>
      <c r="R26" s="83">
        <v>0</v>
      </c>
    </row>
    <row r="27" s="63" customFormat="1" ht="14" customHeight="1" spans="1:18">
      <c r="A27" s="78"/>
      <c r="B27" s="79"/>
      <c r="C27" s="80" t="s">
        <v>58</v>
      </c>
      <c r="D27" s="81"/>
      <c r="E27" s="82" t="s">
        <v>89</v>
      </c>
      <c r="F27" s="62">
        <f t="shared" si="3"/>
        <v>488.54</v>
      </c>
      <c r="G27" s="62">
        <f t="shared" si="4"/>
        <v>488.54</v>
      </c>
      <c r="H27" s="83">
        <v>295.54</v>
      </c>
      <c r="I27" s="83">
        <v>193</v>
      </c>
      <c r="J27" s="83">
        <v>0</v>
      </c>
      <c r="K27" s="83">
        <v>0</v>
      </c>
      <c r="L27" s="83">
        <v>0</v>
      </c>
      <c r="M27" s="83">
        <v>0</v>
      </c>
      <c r="N27" s="83">
        <v>0</v>
      </c>
      <c r="O27" s="83">
        <v>0</v>
      </c>
      <c r="P27" s="83">
        <v>0</v>
      </c>
      <c r="Q27" s="83">
        <v>0</v>
      </c>
      <c r="R27" s="83">
        <v>0</v>
      </c>
    </row>
    <row r="28" s="63" customFormat="1" ht="14" customHeight="1" spans="1:18">
      <c r="A28" s="78"/>
      <c r="B28" s="79"/>
      <c r="C28" s="80" t="s">
        <v>74</v>
      </c>
      <c r="D28" s="81"/>
      <c r="E28" s="82" t="s">
        <v>90</v>
      </c>
      <c r="F28" s="62">
        <f t="shared" si="3"/>
        <v>20.44</v>
      </c>
      <c r="G28" s="62">
        <f t="shared" si="4"/>
        <v>20.44</v>
      </c>
      <c r="H28" s="83">
        <v>20.44</v>
      </c>
      <c r="I28" s="83">
        <v>0</v>
      </c>
      <c r="J28" s="83">
        <v>0</v>
      </c>
      <c r="K28" s="83">
        <v>0</v>
      </c>
      <c r="L28" s="83">
        <v>0</v>
      </c>
      <c r="M28" s="83">
        <v>0</v>
      </c>
      <c r="N28" s="83">
        <v>0</v>
      </c>
      <c r="O28" s="83">
        <v>0</v>
      </c>
      <c r="P28" s="83">
        <v>0</v>
      </c>
      <c r="Q28" s="83">
        <v>0</v>
      </c>
      <c r="R28" s="83">
        <v>0</v>
      </c>
    </row>
    <row r="29" s="63" customFormat="1" ht="14" customHeight="1" spans="1:18">
      <c r="A29" s="78"/>
      <c r="B29" s="79" t="s">
        <v>74</v>
      </c>
      <c r="C29" s="80"/>
      <c r="D29" s="81"/>
      <c r="E29" s="82" t="s">
        <v>91</v>
      </c>
      <c r="F29" s="62">
        <f t="shared" si="3"/>
        <v>1668.94</v>
      </c>
      <c r="G29" s="62">
        <f t="shared" si="4"/>
        <v>1668.94</v>
      </c>
      <c r="H29" s="83">
        <v>1618.94</v>
      </c>
      <c r="I29" s="83">
        <v>50</v>
      </c>
      <c r="J29" s="83">
        <v>0</v>
      </c>
      <c r="K29" s="83">
        <v>0</v>
      </c>
      <c r="L29" s="83">
        <v>0</v>
      </c>
      <c r="M29" s="83">
        <v>0</v>
      </c>
      <c r="N29" s="83">
        <v>0</v>
      </c>
      <c r="O29" s="83">
        <v>0</v>
      </c>
      <c r="P29" s="83">
        <v>0</v>
      </c>
      <c r="Q29" s="83">
        <v>0</v>
      </c>
      <c r="R29" s="83">
        <v>0</v>
      </c>
    </row>
    <row r="30" s="63" customFormat="1" ht="14" customHeight="1" spans="1:18">
      <c r="A30" s="78"/>
      <c r="B30" s="79"/>
      <c r="C30" s="80" t="s">
        <v>74</v>
      </c>
      <c r="D30" s="81"/>
      <c r="E30" s="82" t="s">
        <v>92</v>
      </c>
      <c r="F30" s="62">
        <f t="shared" si="3"/>
        <v>1668.94</v>
      </c>
      <c r="G30" s="62">
        <f t="shared" si="4"/>
        <v>1668.94</v>
      </c>
      <c r="H30" s="83">
        <v>1618.94</v>
      </c>
      <c r="I30" s="83">
        <v>50</v>
      </c>
      <c r="J30" s="83">
        <v>0</v>
      </c>
      <c r="K30" s="83">
        <v>0</v>
      </c>
      <c r="L30" s="83">
        <v>0</v>
      </c>
      <c r="M30" s="83">
        <v>0</v>
      </c>
      <c r="N30" s="83">
        <v>0</v>
      </c>
      <c r="O30" s="83">
        <v>0</v>
      </c>
      <c r="P30" s="83">
        <v>0</v>
      </c>
      <c r="Q30" s="83">
        <v>0</v>
      </c>
      <c r="R30" s="83">
        <v>0</v>
      </c>
    </row>
    <row r="31" s="63" customFormat="1" ht="14" customHeight="1" spans="1:18">
      <c r="A31" s="78" t="s">
        <v>93</v>
      </c>
      <c r="B31" s="79"/>
      <c r="C31" s="80"/>
      <c r="D31" s="81"/>
      <c r="E31" s="82" t="s">
        <v>94</v>
      </c>
      <c r="F31" s="62">
        <f t="shared" si="3"/>
        <v>4</v>
      </c>
      <c r="G31" s="62">
        <f t="shared" si="4"/>
        <v>4</v>
      </c>
      <c r="H31" s="83">
        <v>4</v>
      </c>
      <c r="I31" s="83">
        <v>0</v>
      </c>
      <c r="J31" s="83">
        <v>0</v>
      </c>
      <c r="K31" s="83">
        <v>0</v>
      </c>
      <c r="L31" s="83">
        <v>0</v>
      </c>
      <c r="M31" s="83">
        <v>0</v>
      </c>
      <c r="N31" s="83">
        <v>0</v>
      </c>
      <c r="O31" s="83">
        <v>0</v>
      </c>
      <c r="P31" s="83">
        <v>0</v>
      </c>
      <c r="Q31" s="83">
        <v>0</v>
      </c>
      <c r="R31" s="83">
        <v>0</v>
      </c>
    </row>
    <row r="32" s="63" customFormat="1" ht="14" customHeight="1" spans="1:18">
      <c r="A32" s="78"/>
      <c r="B32" s="79" t="s">
        <v>70</v>
      </c>
      <c r="C32" s="80"/>
      <c r="D32" s="81"/>
      <c r="E32" s="82" t="s">
        <v>95</v>
      </c>
      <c r="F32" s="62">
        <f t="shared" si="3"/>
        <v>4</v>
      </c>
      <c r="G32" s="62">
        <f t="shared" si="4"/>
        <v>4</v>
      </c>
      <c r="H32" s="83">
        <v>4</v>
      </c>
      <c r="I32" s="83">
        <v>0</v>
      </c>
      <c r="J32" s="83">
        <v>0</v>
      </c>
      <c r="K32" s="83">
        <v>0</v>
      </c>
      <c r="L32" s="83">
        <v>0</v>
      </c>
      <c r="M32" s="83">
        <v>0</v>
      </c>
      <c r="N32" s="83">
        <v>0</v>
      </c>
      <c r="O32" s="83">
        <v>0</v>
      </c>
      <c r="P32" s="83">
        <v>0</v>
      </c>
      <c r="Q32" s="83">
        <v>0</v>
      </c>
      <c r="R32" s="83">
        <v>0</v>
      </c>
    </row>
    <row r="33" s="63" customFormat="1" ht="14" customHeight="1" spans="1:18">
      <c r="A33" s="78"/>
      <c r="B33" s="79"/>
      <c r="C33" s="80" t="s">
        <v>87</v>
      </c>
      <c r="D33" s="81"/>
      <c r="E33" s="82" t="s">
        <v>96</v>
      </c>
      <c r="F33" s="62">
        <f t="shared" si="3"/>
        <v>4</v>
      </c>
      <c r="G33" s="62">
        <f t="shared" si="4"/>
        <v>4</v>
      </c>
      <c r="H33" s="83">
        <v>4</v>
      </c>
      <c r="I33" s="83">
        <v>0</v>
      </c>
      <c r="J33" s="83">
        <v>0</v>
      </c>
      <c r="K33" s="83">
        <v>0</v>
      </c>
      <c r="L33" s="83">
        <v>0</v>
      </c>
      <c r="M33" s="83">
        <v>0</v>
      </c>
      <c r="N33" s="83">
        <v>0</v>
      </c>
      <c r="O33" s="83">
        <v>0</v>
      </c>
      <c r="P33" s="83">
        <v>0</v>
      </c>
      <c r="Q33" s="83">
        <v>0</v>
      </c>
      <c r="R33" s="83">
        <v>0</v>
      </c>
    </row>
    <row r="34" s="63" customFormat="1" ht="14" customHeight="1" spans="1:18">
      <c r="A34" s="78" t="s">
        <v>97</v>
      </c>
      <c r="B34" s="79"/>
      <c r="C34" s="80"/>
      <c r="D34" s="81"/>
      <c r="E34" s="82" t="s">
        <v>98</v>
      </c>
      <c r="F34" s="62">
        <f t="shared" si="3"/>
        <v>7138.34</v>
      </c>
      <c r="G34" s="62">
        <f t="shared" si="4"/>
        <v>7138.34</v>
      </c>
      <c r="H34" s="83">
        <v>7138.34</v>
      </c>
      <c r="I34" s="83">
        <v>0</v>
      </c>
      <c r="J34" s="83">
        <v>0</v>
      </c>
      <c r="K34" s="83">
        <v>0</v>
      </c>
      <c r="L34" s="83">
        <v>0</v>
      </c>
      <c r="M34" s="83">
        <v>0</v>
      </c>
      <c r="N34" s="83">
        <v>0</v>
      </c>
      <c r="O34" s="83">
        <v>0</v>
      </c>
      <c r="P34" s="83">
        <v>0</v>
      </c>
      <c r="Q34" s="83">
        <v>0</v>
      </c>
      <c r="R34" s="83">
        <v>0</v>
      </c>
    </row>
    <row r="35" s="63" customFormat="1" ht="14" customHeight="1" spans="1:18">
      <c r="A35" s="78"/>
      <c r="B35" s="79" t="s">
        <v>78</v>
      </c>
      <c r="C35" s="80"/>
      <c r="D35" s="81"/>
      <c r="E35" s="82" t="s">
        <v>99</v>
      </c>
      <c r="F35" s="62">
        <f t="shared" si="3"/>
        <v>7138.34</v>
      </c>
      <c r="G35" s="62">
        <f t="shared" si="4"/>
        <v>7138.34</v>
      </c>
      <c r="H35" s="83">
        <v>7138.34</v>
      </c>
      <c r="I35" s="83">
        <v>0</v>
      </c>
      <c r="J35" s="83">
        <v>0</v>
      </c>
      <c r="K35" s="83">
        <v>0</v>
      </c>
      <c r="L35" s="83">
        <v>0</v>
      </c>
      <c r="M35" s="83">
        <v>0</v>
      </c>
      <c r="N35" s="83">
        <v>0</v>
      </c>
      <c r="O35" s="83">
        <v>0</v>
      </c>
      <c r="P35" s="83">
        <v>0</v>
      </c>
      <c r="Q35" s="83">
        <v>0</v>
      </c>
      <c r="R35" s="83">
        <v>0</v>
      </c>
    </row>
    <row r="36" s="63" customFormat="1" ht="14" customHeight="1" spans="1:18">
      <c r="A36" s="78"/>
      <c r="B36" s="79"/>
      <c r="C36" s="80" t="s">
        <v>58</v>
      </c>
      <c r="D36" s="81"/>
      <c r="E36" s="82" t="s">
        <v>100</v>
      </c>
      <c r="F36" s="62">
        <f t="shared" si="3"/>
        <v>7.75</v>
      </c>
      <c r="G36" s="62">
        <f t="shared" si="4"/>
        <v>7.75</v>
      </c>
      <c r="H36" s="83">
        <v>7.75</v>
      </c>
      <c r="I36" s="83">
        <v>0</v>
      </c>
      <c r="J36" s="83">
        <v>0</v>
      </c>
      <c r="K36" s="83">
        <v>0</v>
      </c>
      <c r="L36" s="83">
        <v>0</v>
      </c>
      <c r="M36" s="83">
        <v>0</v>
      </c>
      <c r="N36" s="83">
        <v>0</v>
      </c>
      <c r="O36" s="83">
        <v>0</v>
      </c>
      <c r="P36" s="83">
        <v>0</v>
      </c>
      <c r="Q36" s="83">
        <v>0</v>
      </c>
      <c r="R36" s="83">
        <v>0</v>
      </c>
    </row>
    <row r="37" s="63" customFormat="1" ht="14" customHeight="1" spans="1:18">
      <c r="A37" s="78"/>
      <c r="B37" s="79"/>
      <c r="C37" s="80" t="s">
        <v>78</v>
      </c>
      <c r="D37" s="81"/>
      <c r="E37" s="82" t="s">
        <v>101</v>
      </c>
      <c r="F37" s="62">
        <f t="shared" si="3"/>
        <v>7130.59</v>
      </c>
      <c r="G37" s="62">
        <f t="shared" si="4"/>
        <v>7130.59</v>
      </c>
      <c r="H37" s="83">
        <v>7130.59</v>
      </c>
      <c r="I37" s="83">
        <v>0</v>
      </c>
      <c r="J37" s="83">
        <v>0</v>
      </c>
      <c r="K37" s="83">
        <v>0</v>
      </c>
      <c r="L37" s="83">
        <v>0</v>
      </c>
      <c r="M37" s="83">
        <v>0</v>
      </c>
      <c r="N37" s="83">
        <v>0</v>
      </c>
      <c r="O37" s="83">
        <v>0</v>
      </c>
      <c r="P37" s="83">
        <v>0</v>
      </c>
      <c r="Q37" s="83">
        <v>0</v>
      </c>
      <c r="R37" s="83">
        <v>0</v>
      </c>
    </row>
    <row r="38" s="63" customFormat="1" ht="14" customHeight="1" spans="1:18">
      <c r="A38" s="78" t="s">
        <v>102</v>
      </c>
      <c r="B38" s="79"/>
      <c r="C38" s="80"/>
      <c r="D38" s="81"/>
      <c r="E38" s="82" t="s">
        <v>103</v>
      </c>
      <c r="F38" s="62">
        <f t="shared" si="3"/>
        <v>3833.85</v>
      </c>
      <c r="G38" s="62">
        <f t="shared" si="4"/>
        <v>3833.85</v>
      </c>
      <c r="H38" s="83">
        <v>3833.85</v>
      </c>
      <c r="I38" s="83">
        <v>0</v>
      </c>
      <c r="J38" s="83">
        <v>0</v>
      </c>
      <c r="K38" s="83">
        <v>0</v>
      </c>
      <c r="L38" s="83">
        <v>0</v>
      </c>
      <c r="M38" s="83">
        <v>0</v>
      </c>
      <c r="N38" s="83">
        <v>0</v>
      </c>
      <c r="O38" s="83">
        <v>0</v>
      </c>
      <c r="P38" s="83">
        <v>0</v>
      </c>
      <c r="Q38" s="83">
        <v>0</v>
      </c>
      <c r="R38" s="83">
        <v>0</v>
      </c>
    </row>
    <row r="39" s="63" customFormat="1" ht="14" customHeight="1" spans="1:18">
      <c r="A39" s="78"/>
      <c r="B39" s="79" t="s">
        <v>104</v>
      </c>
      <c r="C39" s="80"/>
      <c r="D39" s="81"/>
      <c r="E39" s="82" t="s">
        <v>105</v>
      </c>
      <c r="F39" s="62">
        <f t="shared" si="3"/>
        <v>3833.85</v>
      </c>
      <c r="G39" s="62">
        <f t="shared" si="4"/>
        <v>3833.85</v>
      </c>
      <c r="H39" s="83">
        <v>3833.85</v>
      </c>
      <c r="I39" s="83">
        <v>0</v>
      </c>
      <c r="J39" s="83">
        <v>0</v>
      </c>
      <c r="K39" s="83">
        <v>0</v>
      </c>
      <c r="L39" s="83">
        <v>0</v>
      </c>
      <c r="M39" s="83">
        <v>0</v>
      </c>
      <c r="N39" s="83">
        <v>0</v>
      </c>
      <c r="O39" s="83">
        <v>0</v>
      </c>
      <c r="P39" s="83">
        <v>0</v>
      </c>
      <c r="Q39" s="83">
        <v>0</v>
      </c>
      <c r="R39" s="83">
        <v>0</v>
      </c>
    </row>
    <row r="40" s="63" customFormat="1" ht="14" customHeight="1" spans="1:18">
      <c r="A40" s="78"/>
      <c r="B40" s="79"/>
      <c r="C40" s="80" t="s">
        <v>58</v>
      </c>
      <c r="D40" s="81"/>
      <c r="E40" s="82" t="s">
        <v>106</v>
      </c>
      <c r="F40" s="62">
        <f t="shared" si="3"/>
        <v>11.71</v>
      </c>
      <c r="G40" s="62">
        <f t="shared" si="4"/>
        <v>11.71</v>
      </c>
      <c r="H40" s="83">
        <v>11.71</v>
      </c>
      <c r="I40" s="83">
        <v>0</v>
      </c>
      <c r="J40" s="83">
        <v>0</v>
      </c>
      <c r="K40" s="83">
        <v>0</v>
      </c>
      <c r="L40" s="83">
        <v>0</v>
      </c>
      <c r="M40" s="83">
        <v>0</v>
      </c>
      <c r="N40" s="83">
        <v>0</v>
      </c>
      <c r="O40" s="83">
        <v>0</v>
      </c>
      <c r="P40" s="83">
        <v>0</v>
      </c>
      <c r="Q40" s="83">
        <v>0</v>
      </c>
      <c r="R40" s="83">
        <v>0</v>
      </c>
    </row>
    <row r="41" s="63" customFormat="1" ht="14" customHeight="1" spans="1:18">
      <c r="A41" s="78"/>
      <c r="B41" s="79"/>
      <c r="C41" s="80" t="s">
        <v>74</v>
      </c>
      <c r="D41" s="81"/>
      <c r="E41" s="82" t="s">
        <v>107</v>
      </c>
      <c r="F41" s="62">
        <f t="shared" si="3"/>
        <v>717.36</v>
      </c>
      <c r="G41" s="62">
        <f t="shared" si="4"/>
        <v>717.36</v>
      </c>
      <c r="H41" s="83">
        <v>717.36</v>
      </c>
      <c r="I41" s="83">
        <v>0</v>
      </c>
      <c r="J41" s="83">
        <v>0</v>
      </c>
      <c r="K41" s="83">
        <v>0</v>
      </c>
      <c r="L41" s="83">
        <v>0</v>
      </c>
      <c r="M41" s="83">
        <v>0</v>
      </c>
      <c r="N41" s="83">
        <v>0</v>
      </c>
      <c r="O41" s="83">
        <v>0</v>
      </c>
      <c r="P41" s="83">
        <v>0</v>
      </c>
      <c r="Q41" s="83">
        <v>0</v>
      </c>
      <c r="R41" s="83">
        <v>0</v>
      </c>
    </row>
  </sheetData>
  <mergeCells count="13">
    <mergeCell ref="A2:R2"/>
    <mergeCell ref="A3:E3"/>
    <mergeCell ref="A4:C4"/>
    <mergeCell ref="G4:L4"/>
    <mergeCell ref="D4:D5"/>
    <mergeCell ref="E4:E5"/>
    <mergeCell ref="F4:F5"/>
    <mergeCell ref="M4:M5"/>
    <mergeCell ref="N4:N5"/>
    <mergeCell ref="O4:O5"/>
    <mergeCell ref="P4:P5"/>
    <mergeCell ref="Q4:Q5"/>
    <mergeCell ref="R4:R5"/>
  </mergeCells>
  <printOptions horizontalCentered="1"/>
  <pageMargins left="0.590277777777778" right="0.590277777777778" top="0.236111111111111" bottom="0.354166666666667" header="0" footer="0"/>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G50" sqref="G50"/>
    </sheetView>
  </sheetViews>
  <sheetFormatPr defaultColWidth="6.85833333333333" defaultRowHeight="11.25"/>
  <cols>
    <col min="1" max="3" width="4.375" style="63" customWidth="1"/>
    <col min="4" max="4" width="5.25" style="63" customWidth="1"/>
    <col min="5" max="5" width="19.125" style="63" customWidth="1"/>
    <col min="6" max="6" width="11.75" style="63" customWidth="1"/>
    <col min="7" max="7" width="11.5" style="63" customWidth="1"/>
    <col min="8" max="8" width="10" style="63" customWidth="1"/>
    <col min="9" max="9" width="10.625" style="63" customWidth="1"/>
    <col min="10" max="10" width="10.125" style="63" customWidth="1"/>
    <col min="11" max="11" width="10.625" style="63" customWidth="1"/>
    <col min="12" max="12" width="10.75" style="63" customWidth="1"/>
    <col min="13" max="13" width="12.875" style="63" customWidth="1"/>
    <col min="14" max="14" width="11.875" style="63" customWidth="1"/>
    <col min="15" max="222" width="6.85833333333333" style="63" customWidth="1"/>
    <col min="223" max="16384" width="6.85833333333333" style="63"/>
  </cols>
  <sheetData>
    <row r="1" s="63" customFormat="1" ht="18" customHeight="1" spans="1:14">
      <c r="A1" s="64"/>
      <c r="B1" s="64"/>
      <c r="C1" s="65"/>
      <c r="D1" s="65"/>
      <c r="E1" s="66"/>
      <c r="F1" s="66"/>
      <c r="G1" s="67"/>
      <c r="N1" s="84" t="s">
        <v>108</v>
      </c>
    </row>
    <row r="2" s="63" customFormat="1" ht="20" customHeight="1" spans="1:13">
      <c r="A2" s="68" t="s">
        <v>109</v>
      </c>
      <c r="B2" s="68"/>
      <c r="C2" s="68"/>
      <c r="D2" s="68"/>
      <c r="E2" s="68"/>
      <c r="F2" s="68"/>
      <c r="G2" s="68"/>
      <c r="H2" s="68"/>
      <c r="I2" s="68"/>
      <c r="J2" s="68"/>
      <c r="K2" s="68"/>
      <c r="L2" s="68"/>
      <c r="M2" s="68"/>
    </row>
    <row r="3" s="63" customFormat="1" ht="18" customHeight="1" spans="1:14">
      <c r="A3" s="69" t="s">
        <v>46</v>
      </c>
      <c r="B3" s="69"/>
      <c r="C3" s="69"/>
      <c r="D3" s="69"/>
      <c r="E3" s="69"/>
      <c r="F3" s="70"/>
      <c r="G3" s="67"/>
      <c r="N3" s="85" t="s">
        <v>3</v>
      </c>
    </row>
    <row r="4" s="63" customFormat="1" ht="14" customHeight="1" spans="1:14">
      <c r="A4" s="71" t="s">
        <v>47</v>
      </c>
      <c r="B4" s="71"/>
      <c r="C4" s="71"/>
      <c r="D4" s="72" t="s">
        <v>48</v>
      </c>
      <c r="E4" s="73" t="s">
        <v>49</v>
      </c>
      <c r="F4" s="74" t="s">
        <v>50</v>
      </c>
      <c r="G4" s="75" t="s">
        <v>110</v>
      </c>
      <c r="H4" s="75"/>
      <c r="I4" s="75"/>
      <c r="J4" s="75"/>
      <c r="K4" s="75"/>
      <c r="L4" s="75" t="s">
        <v>111</v>
      </c>
      <c r="M4" s="75"/>
      <c r="N4" s="75"/>
    </row>
    <row r="5" s="63" customFormat="1" ht="25.5" customHeight="1" spans="1:14">
      <c r="A5" s="76" t="s">
        <v>52</v>
      </c>
      <c r="B5" s="77" t="s">
        <v>53</v>
      </c>
      <c r="C5" s="77" t="s">
        <v>54</v>
      </c>
      <c r="D5" s="73"/>
      <c r="E5" s="73"/>
      <c r="F5" s="72"/>
      <c r="G5" s="75" t="s">
        <v>24</v>
      </c>
      <c r="H5" s="73" t="s">
        <v>112</v>
      </c>
      <c r="I5" s="73" t="s">
        <v>113</v>
      </c>
      <c r="J5" s="73" t="s">
        <v>114</v>
      </c>
      <c r="K5" s="73" t="s">
        <v>115</v>
      </c>
      <c r="L5" s="86" t="s">
        <v>24</v>
      </c>
      <c r="M5" s="86" t="s">
        <v>116</v>
      </c>
      <c r="N5" s="86" t="s">
        <v>117</v>
      </c>
    </row>
    <row r="6" s="63" customFormat="1" ht="12" customHeight="1" spans="1:14">
      <c r="A6" s="78"/>
      <c r="B6" s="79"/>
      <c r="C6" s="80"/>
      <c r="D6" s="81"/>
      <c r="E6" s="82" t="s">
        <v>55</v>
      </c>
      <c r="F6" s="62">
        <f t="shared" ref="F6:N6" si="0">F7+F31+F34+F38</f>
        <v>83533.708</v>
      </c>
      <c r="G6" s="62">
        <f t="shared" si="0"/>
        <v>60471.24</v>
      </c>
      <c r="H6" s="62">
        <f t="shared" si="0"/>
        <v>52347.96</v>
      </c>
      <c r="I6" s="62">
        <f t="shared" si="0"/>
        <v>4173.34</v>
      </c>
      <c r="J6" s="62">
        <f t="shared" si="0"/>
        <v>3949.94</v>
      </c>
      <c r="K6" s="62">
        <f t="shared" si="0"/>
        <v>0</v>
      </c>
      <c r="L6" s="62">
        <f t="shared" si="0"/>
        <v>23062.468</v>
      </c>
      <c r="M6" s="62">
        <f t="shared" si="0"/>
        <v>1847.79</v>
      </c>
      <c r="N6" s="62">
        <f t="shared" si="0"/>
        <v>21214.678</v>
      </c>
    </row>
    <row r="7" s="63" customFormat="1" ht="12" customHeight="1" spans="1:14">
      <c r="A7" s="78" t="s">
        <v>56</v>
      </c>
      <c r="B7" s="79"/>
      <c r="C7" s="80"/>
      <c r="D7" s="81"/>
      <c r="E7" s="82" t="s">
        <v>57</v>
      </c>
      <c r="F7" s="62">
        <f t="shared" ref="F7:N7" si="1">F8+F11+F17+F21+F23+F26+F29</f>
        <v>72557.518</v>
      </c>
      <c r="G7" s="62">
        <f t="shared" si="1"/>
        <v>49499.05</v>
      </c>
      <c r="H7" s="62">
        <f t="shared" si="1"/>
        <v>41383.52</v>
      </c>
      <c r="I7" s="62">
        <f t="shared" si="1"/>
        <v>4165.59</v>
      </c>
      <c r="J7" s="62">
        <f t="shared" si="1"/>
        <v>3949.94</v>
      </c>
      <c r="K7" s="62">
        <f t="shared" si="1"/>
        <v>0</v>
      </c>
      <c r="L7" s="62">
        <f t="shared" si="1"/>
        <v>23058.468</v>
      </c>
      <c r="M7" s="62">
        <f t="shared" si="1"/>
        <v>1843.79</v>
      </c>
      <c r="N7" s="62">
        <f t="shared" si="1"/>
        <v>21214.678</v>
      </c>
    </row>
    <row r="8" s="63" customFormat="1" ht="12" customHeight="1" spans="1:14">
      <c r="A8" s="78"/>
      <c r="B8" s="79" t="s">
        <v>58</v>
      </c>
      <c r="C8" s="80"/>
      <c r="D8" s="81"/>
      <c r="E8" s="82" t="s">
        <v>59</v>
      </c>
      <c r="F8" s="62">
        <f t="shared" ref="F8:F42" si="2">G8+L8</f>
        <v>175</v>
      </c>
      <c r="G8" s="83">
        <f t="shared" ref="G8:G42" si="3">H8+I8+J8</f>
        <v>159</v>
      </c>
      <c r="H8" s="83">
        <v>150.48</v>
      </c>
      <c r="I8" s="83">
        <v>2.22</v>
      </c>
      <c r="J8" s="83">
        <v>6.3</v>
      </c>
      <c r="K8" s="83">
        <v>0</v>
      </c>
      <c r="L8" s="83">
        <f t="shared" ref="L8:L10" si="4">M8+N8</f>
        <v>16</v>
      </c>
      <c r="M8" s="62">
        <v>16</v>
      </c>
      <c r="N8" s="83">
        <v>0</v>
      </c>
    </row>
    <row r="9" s="63" customFormat="1" ht="12" customHeight="1" spans="1:14">
      <c r="A9" s="78"/>
      <c r="B9" s="79"/>
      <c r="C9" s="80" t="s">
        <v>58</v>
      </c>
      <c r="D9" s="81"/>
      <c r="E9" s="82" t="s">
        <v>118</v>
      </c>
      <c r="F9" s="62">
        <f t="shared" si="2"/>
        <v>163</v>
      </c>
      <c r="G9" s="83">
        <f t="shared" si="3"/>
        <v>159</v>
      </c>
      <c r="H9" s="83">
        <v>150.48</v>
      </c>
      <c r="I9" s="83">
        <v>2.22</v>
      </c>
      <c r="J9" s="83">
        <v>6.3</v>
      </c>
      <c r="K9" s="83">
        <v>0</v>
      </c>
      <c r="L9" s="83">
        <f t="shared" si="4"/>
        <v>4</v>
      </c>
      <c r="M9" s="62">
        <v>4</v>
      </c>
      <c r="N9" s="83">
        <v>0</v>
      </c>
    </row>
    <row r="10" s="63" customFormat="1" ht="12" customHeight="1" spans="1:14">
      <c r="A10" s="78"/>
      <c r="B10" s="79"/>
      <c r="C10" s="80" t="s">
        <v>74</v>
      </c>
      <c r="D10" s="81"/>
      <c r="E10" s="82" t="s">
        <v>119</v>
      </c>
      <c r="F10" s="62">
        <f t="shared" si="2"/>
        <v>12</v>
      </c>
      <c r="G10" s="83">
        <f t="shared" si="3"/>
        <v>0</v>
      </c>
      <c r="H10" s="83">
        <v>0</v>
      </c>
      <c r="I10" s="83">
        <v>0</v>
      </c>
      <c r="J10" s="83">
        <v>0</v>
      </c>
      <c r="K10" s="83">
        <v>0</v>
      </c>
      <c r="L10" s="83">
        <f t="shared" si="4"/>
        <v>12</v>
      </c>
      <c r="M10" s="62">
        <v>12</v>
      </c>
      <c r="N10" s="83">
        <v>0</v>
      </c>
    </row>
    <row r="11" s="63" customFormat="1" ht="12" customHeight="1" spans="1:14">
      <c r="A11" s="78"/>
      <c r="B11" s="79" t="s">
        <v>66</v>
      </c>
      <c r="C11" s="80"/>
      <c r="D11" s="81"/>
      <c r="E11" s="82" t="s">
        <v>67</v>
      </c>
      <c r="F11" s="62">
        <f t="shared" si="2"/>
        <v>67820.018</v>
      </c>
      <c r="G11" s="83">
        <f t="shared" si="3"/>
        <v>46172.17</v>
      </c>
      <c r="H11" s="83">
        <f t="shared" ref="H11:N11" si="5">SUM(H12:H16)</f>
        <v>38342.38</v>
      </c>
      <c r="I11" s="83">
        <f t="shared" si="5"/>
        <v>4082.87</v>
      </c>
      <c r="J11" s="83">
        <f t="shared" si="5"/>
        <v>3746.92</v>
      </c>
      <c r="K11" s="83">
        <f t="shared" si="5"/>
        <v>0</v>
      </c>
      <c r="L11" s="83">
        <f t="shared" si="5"/>
        <v>21647.848</v>
      </c>
      <c r="M11" s="83">
        <f t="shared" si="5"/>
        <v>915.05</v>
      </c>
      <c r="N11" s="83">
        <f t="shared" si="5"/>
        <v>20732.798</v>
      </c>
    </row>
    <row r="12" s="63" customFormat="1" ht="12" customHeight="1" spans="1:14">
      <c r="A12" s="78"/>
      <c r="B12" s="79"/>
      <c r="C12" s="80" t="s">
        <v>58</v>
      </c>
      <c r="D12" s="81"/>
      <c r="E12" s="82" t="s">
        <v>68</v>
      </c>
      <c r="F12" s="62">
        <f t="shared" si="2"/>
        <v>2994.27</v>
      </c>
      <c r="G12" s="83">
        <f t="shared" si="3"/>
        <v>634.22</v>
      </c>
      <c r="H12" s="83">
        <v>420.4</v>
      </c>
      <c r="I12" s="83">
        <v>3.09</v>
      </c>
      <c r="J12" s="95">
        <f>90.73+120</f>
        <v>210.73</v>
      </c>
      <c r="K12" s="83">
        <v>0</v>
      </c>
      <c r="L12" s="83">
        <f t="shared" ref="L12:L16" si="6">M12+N12</f>
        <v>2360.05</v>
      </c>
      <c r="M12" s="62">
        <v>691.05</v>
      </c>
      <c r="N12" s="96">
        <f>240+1429</f>
        <v>1669</v>
      </c>
    </row>
    <row r="13" s="63" customFormat="1" ht="12" customHeight="1" spans="1:14">
      <c r="A13" s="78"/>
      <c r="B13" s="79"/>
      <c r="C13" s="80" t="s">
        <v>66</v>
      </c>
      <c r="D13" s="81"/>
      <c r="E13" s="82" t="s">
        <v>69</v>
      </c>
      <c r="F13" s="62">
        <f t="shared" si="2"/>
        <v>16138.54</v>
      </c>
      <c r="G13" s="83">
        <f t="shared" si="3"/>
        <v>16137.54</v>
      </c>
      <c r="H13" s="83">
        <v>15226.99</v>
      </c>
      <c r="I13" s="83">
        <v>491.61</v>
      </c>
      <c r="J13" s="83">
        <v>418.94</v>
      </c>
      <c r="K13" s="83">
        <v>0</v>
      </c>
      <c r="L13" s="83">
        <f t="shared" si="6"/>
        <v>1</v>
      </c>
      <c r="M13" s="62">
        <v>1</v>
      </c>
      <c r="N13" s="83">
        <v>0</v>
      </c>
    </row>
    <row r="14" s="63" customFormat="1" ht="12" customHeight="1" spans="1:14">
      <c r="A14" s="78"/>
      <c r="B14" s="79"/>
      <c r="C14" s="80" t="s">
        <v>70</v>
      </c>
      <c r="D14" s="81"/>
      <c r="E14" s="82" t="s">
        <v>71</v>
      </c>
      <c r="F14" s="62">
        <f t="shared" si="2"/>
        <v>16503.81</v>
      </c>
      <c r="G14" s="83">
        <f t="shared" si="3"/>
        <v>16470.81</v>
      </c>
      <c r="H14" s="83">
        <v>15537.77</v>
      </c>
      <c r="I14" s="83">
        <v>479.1</v>
      </c>
      <c r="J14" s="83">
        <v>453.94</v>
      </c>
      <c r="K14" s="83">
        <v>0</v>
      </c>
      <c r="L14" s="83">
        <f t="shared" si="6"/>
        <v>33</v>
      </c>
      <c r="M14" s="62">
        <v>33</v>
      </c>
      <c r="N14" s="83">
        <v>0</v>
      </c>
    </row>
    <row r="15" s="63" customFormat="1" ht="12" customHeight="1" spans="1:14">
      <c r="A15" s="78"/>
      <c r="B15" s="79"/>
      <c r="C15" s="80" t="s">
        <v>72</v>
      </c>
      <c r="D15" s="81"/>
      <c r="E15" s="82" t="s">
        <v>73</v>
      </c>
      <c r="F15" s="62">
        <f t="shared" si="2"/>
        <v>10512.39</v>
      </c>
      <c r="G15" s="83">
        <f t="shared" si="3"/>
        <v>9852.39</v>
      </c>
      <c r="H15" s="83">
        <v>7156.92</v>
      </c>
      <c r="I15" s="83">
        <v>32.16</v>
      </c>
      <c r="J15" s="83">
        <v>2663.31</v>
      </c>
      <c r="K15" s="83">
        <v>0</v>
      </c>
      <c r="L15" s="83">
        <f t="shared" si="6"/>
        <v>660</v>
      </c>
      <c r="M15" s="62">
        <v>53</v>
      </c>
      <c r="N15" s="97">
        <v>607</v>
      </c>
    </row>
    <row r="16" s="63" customFormat="1" ht="12" customHeight="1" spans="1:14">
      <c r="A16" s="78"/>
      <c r="B16" s="79"/>
      <c r="C16" s="80" t="s">
        <v>74</v>
      </c>
      <c r="D16" s="81"/>
      <c r="E16" s="82" t="s">
        <v>75</v>
      </c>
      <c r="F16" s="62">
        <f t="shared" si="2"/>
        <v>21671.008</v>
      </c>
      <c r="G16" s="83">
        <f t="shared" si="3"/>
        <v>3077.21</v>
      </c>
      <c r="H16" s="83">
        <v>0.3</v>
      </c>
      <c r="I16" s="94">
        <f>1157.63+1919.28</f>
        <v>3076.91</v>
      </c>
      <c r="J16" s="83">
        <v>0</v>
      </c>
      <c r="K16" s="83">
        <v>0</v>
      </c>
      <c r="L16" s="83">
        <f t="shared" si="6"/>
        <v>18593.798</v>
      </c>
      <c r="M16" s="62">
        <v>137</v>
      </c>
      <c r="N16" s="97">
        <v>18456.798</v>
      </c>
    </row>
    <row r="17" s="63" customFormat="1" ht="12" customHeight="1" spans="1:14">
      <c r="A17" s="78"/>
      <c r="B17" s="79" t="s">
        <v>70</v>
      </c>
      <c r="C17" s="80"/>
      <c r="D17" s="81"/>
      <c r="E17" s="82" t="s">
        <v>76</v>
      </c>
      <c r="F17" s="62">
        <f t="shared" si="2"/>
        <v>1976.92</v>
      </c>
      <c r="G17" s="83">
        <f t="shared" si="3"/>
        <v>1565.04</v>
      </c>
      <c r="H17" s="83">
        <f t="shared" ref="H17:N17" si="7">H18+H19+H20</f>
        <v>1396.69</v>
      </c>
      <c r="I17" s="83">
        <f t="shared" si="7"/>
        <v>27.95</v>
      </c>
      <c r="J17" s="83">
        <f t="shared" si="7"/>
        <v>140.4</v>
      </c>
      <c r="K17" s="83">
        <f t="shared" si="7"/>
        <v>0</v>
      </c>
      <c r="L17" s="83">
        <f t="shared" si="7"/>
        <v>411.88</v>
      </c>
      <c r="M17" s="83">
        <f t="shared" si="7"/>
        <v>0</v>
      </c>
      <c r="N17" s="83">
        <f t="shared" si="7"/>
        <v>411.88</v>
      </c>
    </row>
    <row r="18" s="63" customFormat="1" ht="12" customHeight="1" spans="1:14">
      <c r="A18" s="78"/>
      <c r="B18" s="79"/>
      <c r="C18" s="80" t="s">
        <v>66</v>
      </c>
      <c r="D18" s="81"/>
      <c r="E18" s="82" t="s">
        <v>77</v>
      </c>
      <c r="F18" s="62">
        <f t="shared" si="2"/>
        <v>1953.56</v>
      </c>
      <c r="G18" s="83">
        <f t="shared" si="3"/>
        <v>1541.68</v>
      </c>
      <c r="H18" s="83">
        <v>1393.69</v>
      </c>
      <c r="I18" s="83">
        <v>7.59</v>
      </c>
      <c r="J18" s="83">
        <v>140.4</v>
      </c>
      <c r="K18" s="83">
        <v>0</v>
      </c>
      <c r="L18" s="83">
        <f t="shared" ref="L18:L25" si="8">M18+N18</f>
        <v>411.88</v>
      </c>
      <c r="M18" s="62">
        <v>0</v>
      </c>
      <c r="N18" s="97">
        <v>411.88</v>
      </c>
    </row>
    <row r="19" s="63" customFormat="1" ht="12" customHeight="1" spans="1:14">
      <c r="A19" s="78"/>
      <c r="B19" s="79"/>
      <c r="C19" s="80" t="s">
        <v>78</v>
      </c>
      <c r="D19" s="81"/>
      <c r="E19" s="82" t="s">
        <v>79</v>
      </c>
      <c r="F19" s="62">
        <f t="shared" si="2"/>
        <v>3</v>
      </c>
      <c r="G19" s="83">
        <f t="shared" si="3"/>
        <v>3</v>
      </c>
      <c r="H19" s="94">
        <v>3</v>
      </c>
      <c r="I19" s="83"/>
      <c r="J19" s="83"/>
      <c r="K19" s="83">
        <v>0</v>
      </c>
      <c r="L19" s="83">
        <f t="shared" si="8"/>
        <v>0</v>
      </c>
      <c r="M19" s="83">
        <v>0</v>
      </c>
      <c r="N19" s="83">
        <v>0</v>
      </c>
    </row>
    <row r="20" s="63" customFormat="1" ht="12" customHeight="1" spans="1:14">
      <c r="A20" s="78"/>
      <c r="B20" s="79"/>
      <c r="C20" s="80" t="s">
        <v>74</v>
      </c>
      <c r="D20" s="81"/>
      <c r="E20" s="82" t="s">
        <v>80</v>
      </c>
      <c r="F20" s="62">
        <f t="shared" si="2"/>
        <v>20.36</v>
      </c>
      <c r="G20" s="83">
        <f t="shared" si="3"/>
        <v>20.36</v>
      </c>
      <c r="H20" s="83">
        <v>0</v>
      </c>
      <c r="I20" s="83">
        <v>20.36</v>
      </c>
      <c r="J20" s="83">
        <v>0</v>
      </c>
      <c r="K20" s="83">
        <v>0</v>
      </c>
      <c r="L20" s="83">
        <f t="shared" si="8"/>
        <v>0</v>
      </c>
      <c r="M20" s="62">
        <v>0</v>
      </c>
      <c r="N20" s="83">
        <v>0</v>
      </c>
    </row>
    <row r="21" s="63" customFormat="1" ht="12" customHeight="1" spans="1:14">
      <c r="A21" s="78"/>
      <c r="B21" s="79" t="s">
        <v>72</v>
      </c>
      <c r="C21" s="80"/>
      <c r="D21" s="81"/>
      <c r="E21" s="82" t="s">
        <v>81</v>
      </c>
      <c r="F21" s="62">
        <f t="shared" si="2"/>
        <v>149.77</v>
      </c>
      <c r="G21" s="83">
        <f t="shared" si="3"/>
        <v>148.27</v>
      </c>
      <c r="H21" s="83">
        <v>141.64</v>
      </c>
      <c r="I21" s="83">
        <v>0.86</v>
      </c>
      <c r="J21" s="83">
        <v>5.77</v>
      </c>
      <c r="K21" s="83">
        <v>0</v>
      </c>
      <c r="L21" s="83">
        <f t="shared" si="8"/>
        <v>1.5</v>
      </c>
      <c r="M21" s="62">
        <v>1.5</v>
      </c>
      <c r="N21" s="83">
        <v>0</v>
      </c>
    </row>
    <row r="22" s="63" customFormat="1" ht="12" customHeight="1" spans="1:14">
      <c r="A22" s="78"/>
      <c r="B22" s="79"/>
      <c r="C22" s="80" t="s">
        <v>74</v>
      </c>
      <c r="D22" s="81"/>
      <c r="E22" s="82" t="s">
        <v>82</v>
      </c>
      <c r="F22" s="62">
        <f t="shared" si="2"/>
        <v>149.77</v>
      </c>
      <c r="G22" s="83">
        <f t="shared" si="3"/>
        <v>148.27</v>
      </c>
      <c r="H22" s="83">
        <v>141.64</v>
      </c>
      <c r="I22" s="83">
        <v>0.86</v>
      </c>
      <c r="J22" s="83">
        <v>5.77</v>
      </c>
      <c r="K22" s="83">
        <v>0</v>
      </c>
      <c r="L22" s="83">
        <f t="shared" si="8"/>
        <v>1.5</v>
      </c>
      <c r="M22" s="62">
        <v>1.5</v>
      </c>
      <c r="N22" s="83">
        <v>0</v>
      </c>
    </row>
    <row r="23" s="63" customFormat="1" ht="12" customHeight="1" spans="1:14">
      <c r="A23" s="78"/>
      <c r="B23" s="79" t="s">
        <v>83</v>
      </c>
      <c r="C23" s="80"/>
      <c r="D23" s="81"/>
      <c r="E23" s="82" t="s">
        <v>84</v>
      </c>
      <c r="F23" s="62">
        <f t="shared" si="2"/>
        <v>257.89</v>
      </c>
      <c r="G23" s="83">
        <f t="shared" si="3"/>
        <v>237.89</v>
      </c>
      <c r="H23" s="83">
        <v>223.76</v>
      </c>
      <c r="I23" s="83">
        <v>3.94</v>
      </c>
      <c r="J23" s="83">
        <v>10.19</v>
      </c>
      <c r="K23" s="83">
        <v>0</v>
      </c>
      <c r="L23" s="83">
        <f t="shared" si="8"/>
        <v>20</v>
      </c>
      <c r="M23" s="62">
        <v>0</v>
      </c>
      <c r="N23" s="97">
        <v>20</v>
      </c>
    </row>
    <row r="24" s="63" customFormat="1" ht="12" customHeight="1" spans="1:14">
      <c r="A24" s="78"/>
      <c r="B24" s="79"/>
      <c r="C24" s="80" t="s">
        <v>58</v>
      </c>
      <c r="D24" s="81"/>
      <c r="E24" s="82" t="s">
        <v>85</v>
      </c>
      <c r="F24" s="62">
        <f t="shared" si="2"/>
        <v>233.95</v>
      </c>
      <c r="G24" s="83">
        <f t="shared" si="3"/>
        <v>233.95</v>
      </c>
      <c r="H24" s="83">
        <v>223.76</v>
      </c>
      <c r="I24" s="83">
        <v>0</v>
      </c>
      <c r="J24" s="83">
        <v>10.19</v>
      </c>
      <c r="K24" s="83">
        <v>0</v>
      </c>
      <c r="L24" s="83">
        <f t="shared" si="8"/>
        <v>0</v>
      </c>
      <c r="M24" s="62">
        <v>0</v>
      </c>
      <c r="N24" s="83">
        <v>0</v>
      </c>
    </row>
    <row r="25" s="63" customFormat="1" ht="12" customHeight="1" spans="1:14">
      <c r="A25" s="78"/>
      <c r="B25" s="79"/>
      <c r="C25" s="80" t="s">
        <v>74</v>
      </c>
      <c r="D25" s="81"/>
      <c r="E25" s="82" t="s">
        <v>86</v>
      </c>
      <c r="F25" s="62">
        <f t="shared" si="2"/>
        <v>3.94</v>
      </c>
      <c r="G25" s="83">
        <f t="shared" si="3"/>
        <v>3.94</v>
      </c>
      <c r="H25" s="83">
        <v>0</v>
      </c>
      <c r="I25" s="83">
        <v>3.94</v>
      </c>
      <c r="J25" s="83">
        <v>0</v>
      </c>
      <c r="K25" s="83">
        <v>0</v>
      </c>
      <c r="L25" s="83">
        <f t="shared" si="8"/>
        <v>0</v>
      </c>
      <c r="M25" s="62">
        <v>0</v>
      </c>
      <c r="N25" s="83">
        <v>0</v>
      </c>
    </row>
    <row r="26" s="63" customFormat="1" ht="12" customHeight="1" spans="1:14">
      <c r="A26" s="78"/>
      <c r="B26" s="79" t="s">
        <v>87</v>
      </c>
      <c r="C26" s="80"/>
      <c r="D26" s="81"/>
      <c r="E26" s="82" t="s">
        <v>88</v>
      </c>
      <c r="F26" s="62">
        <f t="shared" si="2"/>
        <v>508.98</v>
      </c>
      <c r="G26" s="83">
        <f t="shared" si="3"/>
        <v>508.98</v>
      </c>
      <c r="H26" s="83">
        <f t="shared" ref="H26:N26" si="9">H27+H28</f>
        <v>474</v>
      </c>
      <c r="I26" s="83">
        <f t="shared" si="9"/>
        <v>22.17</v>
      </c>
      <c r="J26" s="83">
        <f t="shared" si="9"/>
        <v>12.81</v>
      </c>
      <c r="K26" s="83">
        <f t="shared" si="9"/>
        <v>0</v>
      </c>
      <c r="L26" s="83">
        <f t="shared" si="9"/>
        <v>0</v>
      </c>
      <c r="M26" s="83">
        <f t="shared" si="9"/>
        <v>0</v>
      </c>
      <c r="N26" s="83">
        <f t="shared" si="9"/>
        <v>0</v>
      </c>
    </row>
    <row r="27" s="63" customFormat="1" ht="12" customHeight="1" spans="1:14">
      <c r="A27" s="78"/>
      <c r="B27" s="79"/>
      <c r="C27" s="80" t="s">
        <v>58</v>
      </c>
      <c r="D27" s="81"/>
      <c r="E27" s="82" t="s">
        <v>89</v>
      </c>
      <c r="F27" s="62">
        <f t="shared" si="2"/>
        <v>488.54</v>
      </c>
      <c r="G27" s="83">
        <f t="shared" si="3"/>
        <v>488.54</v>
      </c>
      <c r="H27" s="95">
        <f>281+193</f>
        <v>474</v>
      </c>
      <c r="I27" s="83">
        <v>1.73</v>
      </c>
      <c r="J27" s="83">
        <v>12.81</v>
      </c>
      <c r="K27" s="83">
        <v>0</v>
      </c>
      <c r="L27" s="83">
        <f t="shared" ref="L27:L42" si="10">M27+N27</f>
        <v>0</v>
      </c>
      <c r="M27" s="62">
        <v>0</v>
      </c>
      <c r="N27" s="83">
        <v>0</v>
      </c>
    </row>
    <row r="28" s="63" customFormat="1" ht="12" customHeight="1" spans="1:14">
      <c r="A28" s="78"/>
      <c r="B28" s="79"/>
      <c r="C28" s="80" t="s">
        <v>74</v>
      </c>
      <c r="D28" s="81"/>
      <c r="E28" s="82" t="s">
        <v>90</v>
      </c>
      <c r="F28" s="62">
        <f t="shared" si="2"/>
        <v>20.44</v>
      </c>
      <c r="G28" s="83">
        <f t="shared" si="3"/>
        <v>20.44</v>
      </c>
      <c r="H28" s="83">
        <v>0</v>
      </c>
      <c r="I28" s="83">
        <v>20.44</v>
      </c>
      <c r="J28" s="83">
        <v>0</v>
      </c>
      <c r="K28" s="83">
        <v>0</v>
      </c>
      <c r="L28" s="83">
        <f t="shared" si="10"/>
        <v>0</v>
      </c>
      <c r="M28" s="62">
        <v>0</v>
      </c>
      <c r="N28" s="83">
        <v>0</v>
      </c>
    </row>
    <row r="29" s="63" customFormat="1" ht="12" customHeight="1" spans="1:14">
      <c r="A29" s="78"/>
      <c r="B29" s="79" t="s">
        <v>74</v>
      </c>
      <c r="C29" s="80"/>
      <c r="D29" s="81"/>
      <c r="E29" s="82" t="s">
        <v>91</v>
      </c>
      <c r="F29" s="62">
        <f t="shared" si="2"/>
        <v>1668.94</v>
      </c>
      <c r="G29" s="83">
        <f t="shared" si="3"/>
        <v>707.7</v>
      </c>
      <c r="H29" s="83">
        <v>654.57</v>
      </c>
      <c r="I29" s="83">
        <v>25.58</v>
      </c>
      <c r="J29" s="83">
        <v>27.55</v>
      </c>
      <c r="K29" s="83">
        <v>0</v>
      </c>
      <c r="L29" s="83">
        <f t="shared" si="10"/>
        <v>961.24</v>
      </c>
      <c r="M29" s="62">
        <v>911.24</v>
      </c>
      <c r="N29" s="96">
        <v>50</v>
      </c>
    </row>
    <row r="30" s="63" customFormat="1" ht="12" customHeight="1" spans="1:14">
      <c r="A30" s="78"/>
      <c r="B30" s="79"/>
      <c r="C30" s="80" t="s">
        <v>74</v>
      </c>
      <c r="D30" s="81"/>
      <c r="E30" s="82" t="s">
        <v>92</v>
      </c>
      <c r="F30" s="62">
        <f t="shared" si="2"/>
        <v>1668.94</v>
      </c>
      <c r="G30" s="83">
        <f t="shared" si="3"/>
        <v>707.7</v>
      </c>
      <c r="H30" s="83">
        <v>654.57</v>
      </c>
      <c r="I30" s="83">
        <v>25.58</v>
      </c>
      <c r="J30" s="83">
        <v>27.55</v>
      </c>
      <c r="K30" s="83">
        <v>0</v>
      </c>
      <c r="L30" s="83">
        <f t="shared" si="10"/>
        <v>961.24</v>
      </c>
      <c r="M30" s="62">
        <v>911.24</v>
      </c>
      <c r="N30" s="96">
        <v>50</v>
      </c>
    </row>
    <row r="31" s="63" customFormat="1" ht="12" customHeight="1" spans="1:14">
      <c r="A31" s="78" t="s">
        <v>93</v>
      </c>
      <c r="B31" s="79"/>
      <c r="C31" s="80"/>
      <c r="D31" s="81"/>
      <c r="E31" s="82" t="s">
        <v>94</v>
      </c>
      <c r="F31" s="62">
        <f t="shared" si="2"/>
        <v>4</v>
      </c>
      <c r="G31" s="83">
        <f t="shared" si="3"/>
        <v>0</v>
      </c>
      <c r="H31" s="83">
        <v>0</v>
      </c>
      <c r="I31" s="83">
        <v>0</v>
      </c>
      <c r="J31" s="83">
        <v>0</v>
      </c>
      <c r="K31" s="83">
        <v>0</v>
      </c>
      <c r="L31" s="83">
        <f t="shared" si="10"/>
        <v>4</v>
      </c>
      <c r="M31" s="62">
        <v>4</v>
      </c>
      <c r="N31" s="83">
        <v>0</v>
      </c>
    </row>
    <row r="32" s="63" customFormat="1" ht="12" customHeight="1" spans="1:14">
      <c r="A32" s="78"/>
      <c r="B32" s="79" t="s">
        <v>70</v>
      </c>
      <c r="C32" s="80"/>
      <c r="D32" s="81"/>
      <c r="E32" s="82" t="s">
        <v>95</v>
      </c>
      <c r="F32" s="62">
        <f t="shared" si="2"/>
        <v>4</v>
      </c>
      <c r="G32" s="83">
        <f t="shared" si="3"/>
        <v>0</v>
      </c>
      <c r="H32" s="83">
        <v>0</v>
      </c>
      <c r="I32" s="83">
        <v>0</v>
      </c>
      <c r="J32" s="83">
        <v>0</v>
      </c>
      <c r="K32" s="83">
        <v>0</v>
      </c>
      <c r="L32" s="83">
        <f t="shared" si="10"/>
        <v>4</v>
      </c>
      <c r="M32" s="62">
        <v>4</v>
      </c>
      <c r="N32" s="83">
        <v>0</v>
      </c>
    </row>
    <row r="33" s="63" customFormat="1" ht="12" customHeight="1" spans="1:14">
      <c r="A33" s="78"/>
      <c r="B33" s="79"/>
      <c r="C33" s="80" t="s">
        <v>87</v>
      </c>
      <c r="D33" s="81"/>
      <c r="E33" s="82" t="s">
        <v>96</v>
      </c>
      <c r="F33" s="62">
        <f t="shared" si="2"/>
        <v>4</v>
      </c>
      <c r="G33" s="83">
        <f t="shared" si="3"/>
        <v>0</v>
      </c>
      <c r="H33" s="83">
        <v>0</v>
      </c>
      <c r="I33" s="83">
        <v>0</v>
      </c>
      <c r="J33" s="83">
        <v>0</v>
      </c>
      <c r="K33" s="83">
        <v>0</v>
      </c>
      <c r="L33" s="83">
        <f t="shared" si="10"/>
        <v>4</v>
      </c>
      <c r="M33" s="62">
        <v>4</v>
      </c>
      <c r="N33" s="83">
        <v>0</v>
      </c>
    </row>
    <row r="34" s="63" customFormat="1" ht="12" customHeight="1" spans="1:14">
      <c r="A34" s="78" t="s">
        <v>97</v>
      </c>
      <c r="B34" s="79"/>
      <c r="C34" s="80"/>
      <c r="D34" s="81"/>
      <c r="E34" s="82" t="s">
        <v>98</v>
      </c>
      <c r="F34" s="62">
        <f t="shared" si="2"/>
        <v>7138.34</v>
      </c>
      <c r="G34" s="83">
        <f t="shared" si="3"/>
        <v>7138.34</v>
      </c>
      <c r="H34" s="83">
        <v>7130.59</v>
      </c>
      <c r="I34" s="83">
        <v>7.75</v>
      </c>
      <c r="J34" s="83">
        <v>0</v>
      </c>
      <c r="K34" s="83">
        <v>0</v>
      </c>
      <c r="L34" s="83">
        <f t="shared" si="10"/>
        <v>0</v>
      </c>
      <c r="M34" s="62">
        <v>0</v>
      </c>
      <c r="N34" s="83">
        <v>0</v>
      </c>
    </row>
    <row r="35" s="63" customFormat="1" ht="12" customHeight="1" spans="1:14">
      <c r="A35" s="78"/>
      <c r="B35" s="79" t="s">
        <v>78</v>
      </c>
      <c r="C35" s="80"/>
      <c r="D35" s="81"/>
      <c r="E35" s="82" t="s">
        <v>99</v>
      </c>
      <c r="F35" s="62">
        <f t="shared" si="2"/>
        <v>7138.34</v>
      </c>
      <c r="G35" s="83">
        <f t="shared" si="3"/>
        <v>7138.34</v>
      </c>
      <c r="H35" s="83">
        <v>7130.59</v>
      </c>
      <c r="I35" s="83">
        <v>7.75</v>
      </c>
      <c r="J35" s="83">
        <v>0</v>
      </c>
      <c r="K35" s="83">
        <v>0</v>
      </c>
      <c r="L35" s="83">
        <f t="shared" si="10"/>
        <v>0</v>
      </c>
      <c r="M35" s="62">
        <v>0</v>
      </c>
      <c r="N35" s="83">
        <v>0</v>
      </c>
    </row>
    <row r="36" s="63" customFormat="1" ht="12" customHeight="1" spans="1:14">
      <c r="A36" s="78"/>
      <c r="B36" s="79"/>
      <c r="C36" s="80" t="s">
        <v>58</v>
      </c>
      <c r="D36" s="81"/>
      <c r="E36" s="82" t="s">
        <v>120</v>
      </c>
      <c r="F36" s="62">
        <f t="shared" si="2"/>
        <v>7.75</v>
      </c>
      <c r="G36" s="83">
        <f t="shared" si="3"/>
        <v>7.75</v>
      </c>
      <c r="H36" s="83">
        <v>0</v>
      </c>
      <c r="I36" s="83">
        <v>7.75</v>
      </c>
      <c r="J36" s="83">
        <v>0</v>
      </c>
      <c r="K36" s="83">
        <v>0</v>
      </c>
      <c r="L36" s="83">
        <f t="shared" si="10"/>
        <v>0</v>
      </c>
      <c r="M36" s="62">
        <v>0</v>
      </c>
      <c r="N36" s="83">
        <v>0</v>
      </c>
    </row>
    <row r="37" s="63" customFormat="1" ht="12" customHeight="1" spans="1:14">
      <c r="A37" s="78"/>
      <c r="B37" s="79"/>
      <c r="C37" s="80" t="s">
        <v>78</v>
      </c>
      <c r="D37" s="81"/>
      <c r="E37" s="82" t="s">
        <v>121</v>
      </c>
      <c r="F37" s="62">
        <f t="shared" si="2"/>
        <v>7130.59</v>
      </c>
      <c r="G37" s="83">
        <f t="shared" si="3"/>
        <v>7130.59</v>
      </c>
      <c r="H37" s="83">
        <v>7130.59</v>
      </c>
      <c r="I37" s="83">
        <v>0</v>
      </c>
      <c r="J37" s="83">
        <v>0</v>
      </c>
      <c r="K37" s="83">
        <v>0</v>
      </c>
      <c r="L37" s="83">
        <f t="shared" si="10"/>
        <v>0</v>
      </c>
      <c r="M37" s="62">
        <v>0</v>
      </c>
      <c r="N37" s="83">
        <v>0</v>
      </c>
    </row>
    <row r="38" s="63" customFormat="1" ht="12" customHeight="1" spans="1:14">
      <c r="A38" s="78" t="s">
        <v>102</v>
      </c>
      <c r="B38" s="79"/>
      <c r="C38" s="80"/>
      <c r="D38" s="81"/>
      <c r="E38" s="82" t="s">
        <v>103</v>
      </c>
      <c r="F38" s="62">
        <f t="shared" si="2"/>
        <v>3833.85</v>
      </c>
      <c r="G38" s="83">
        <f t="shared" si="3"/>
        <v>3833.85</v>
      </c>
      <c r="H38" s="83">
        <v>3833.85</v>
      </c>
      <c r="I38" s="83">
        <v>0</v>
      </c>
      <c r="J38" s="83">
        <v>0</v>
      </c>
      <c r="K38" s="83">
        <v>0</v>
      </c>
      <c r="L38" s="83">
        <f t="shared" si="10"/>
        <v>0</v>
      </c>
      <c r="M38" s="62">
        <v>0</v>
      </c>
      <c r="N38" s="83">
        <v>0</v>
      </c>
    </row>
    <row r="39" s="63" customFormat="1" ht="12" customHeight="1" spans="1:14">
      <c r="A39" s="78"/>
      <c r="B39" s="79" t="s">
        <v>104</v>
      </c>
      <c r="C39" s="80"/>
      <c r="D39" s="81"/>
      <c r="E39" s="82" t="s">
        <v>105</v>
      </c>
      <c r="F39" s="62">
        <f t="shared" si="2"/>
        <v>3833.85</v>
      </c>
      <c r="G39" s="83">
        <f t="shared" si="3"/>
        <v>3833.85</v>
      </c>
      <c r="H39" s="83">
        <v>3833.85</v>
      </c>
      <c r="I39" s="83">
        <v>0</v>
      </c>
      <c r="J39" s="83">
        <v>0</v>
      </c>
      <c r="K39" s="83">
        <v>0</v>
      </c>
      <c r="L39" s="83">
        <f t="shared" si="10"/>
        <v>0</v>
      </c>
      <c r="M39" s="62">
        <v>0</v>
      </c>
      <c r="N39" s="83">
        <v>0</v>
      </c>
    </row>
    <row r="40" s="63" customFormat="1" ht="12" customHeight="1" spans="1:14">
      <c r="A40" s="78"/>
      <c r="B40" s="79"/>
      <c r="C40" s="80" t="s">
        <v>58</v>
      </c>
      <c r="D40" s="81"/>
      <c r="E40" s="82" t="s">
        <v>106</v>
      </c>
      <c r="F40" s="62">
        <f t="shared" si="2"/>
        <v>11.71</v>
      </c>
      <c r="G40" s="83">
        <f t="shared" si="3"/>
        <v>11.71</v>
      </c>
      <c r="H40" s="83">
        <v>11.71</v>
      </c>
      <c r="I40" s="83">
        <v>0</v>
      </c>
      <c r="J40" s="83">
        <v>0</v>
      </c>
      <c r="K40" s="83">
        <v>0</v>
      </c>
      <c r="L40" s="83">
        <f t="shared" si="10"/>
        <v>0</v>
      </c>
      <c r="M40" s="62">
        <v>0</v>
      </c>
      <c r="N40" s="83">
        <v>0</v>
      </c>
    </row>
    <row r="41" s="63" customFormat="1" ht="12" customHeight="1" spans="1:14">
      <c r="A41" s="78"/>
      <c r="B41" s="79"/>
      <c r="C41" s="80" t="s">
        <v>66</v>
      </c>
      <c r="D41" s="81"/>
      <c r="E41" s="82" t="s">
        <v>122</v>
      </c>
      <c r="F41" s="62">
        <f t="shared" si="2"/>
        <v>3104.78</v>
      </c>
      <c r="G41" s="83">
        <f t="shared" si="3"/>
        <v>3104.78</v>
      </c>
      <c r="H41" s="83">
        <v>3104.78</v>
      </c>
      <c r="I41" s="83">
        <v>0</v>
      </c>
      <c r="J41" s="83">
        <v>0</v>
      </c>
      <c r="K41" s="83">
        <v>0</v>
      </c>
      <c r="L41" s="83">
        <f t="shared" si="10"/>
        <v>0</v>
      </c>
      <c r="M41" s="62">
        <v>0</v>
      </c>
      <c r="N41" s="83">
        <v>0</v>
      </c>
    </row>
    <row r="42" s="63" customFormat="1" ht="12" customHeight="1" spans="1:14">
      <c r="A42" s="78"/>
      <c r="B42" s="79"/>
      <c r="C42" s="80" t="s">
        <v>74</v>
      </c>
      <c r="D42" s="81"/>
      <c r="E42" s="82" t="s">
        <v>107</v>
      </c>
      <c r="F42" s="62">
        <f t="shared" si="2"/>
        <v>717.36</v>
      </c>
      <c r="G42" s="83">
        <f t="shared" si="3"/>
        <v>717.36</v>
      </c>
      <c r="H42" s="83">
        <v>717.36</v>
      </c>
      <c r="I42" s="83">
        <v>0</v>
      </c>
      <c r="J42" s="83">
        <v>0</v>
      </c>
      <c r="K42" s="83">
        <v>0</v>
      </c>
      <c r="L42" s="83">
        <f t="shared" si="10"/>
        <v>0</v>
      </c>
      <c r="M42" s="62">
        <v>0</v>
      </c>
      <c r="N42" s="83">
        <v>0</v>
      </c>
    </row>
  </sheetData>
  <mergeCells count="8">
    <mergeCell ref="A2:M2"/>
    <mergeCell ref="A3:E3"/>
    <mergeCell ref="A4:C4"/>
    <mergeCell ref="G4:K4"/>
    <mergeCell ref="L4:N4"/>
    <mergeCell ref="D4:D5"/>
    <mergeCell ref="E4:E5"/>
    <mergeCell ref="F4:F5"/>
  </mergeCells>
  <printOptions horizontalCentered="1"/>
  <pageMargins left="0.432638888888889" right="0.472222222222222" top="0.432638888888889" bottom="0.314583333333333"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A4" sqref="A4:M8"/>
    </sheetView>
  </sheetViews>
  <sheetFormatPr defaultColWidth="10" defaultRowHeight="13.5"/>
  <cols>
    <col min="1" max="1" width="9.63333333333333" customWidth="1"/>
    <col min="2" max="2" width="18.125" customWidth="1"/>
    <col min="3" max="3" width="9.76666666666667" customWidth="1"/>
    <col min="4" max="4" width="12.5" customWidth="1"/>
    <col min="5" max="5" width="7.875" customWidth="1"/>
    <col min="6" max="7" width="9.76666666666667" customWidth="1"/>
    <col min="8" max="8" width="10.875" customWidth="1"/>
    <col min="9" max="9" width="9.76666666666667" customWidth="1"/>
    <col min="10" max="10" width="9.75" customWidth="1"/>
    <col min="11" max="14" width="9.76666666666667" customWidth="1"/>
  </cols>
  <sheetData>
    <row r="1" ht="14.3" customHeight="1" spans="1:13">
      <c r="A1" s="23"/>
      <c r="M1" s="7" t="s">
        <v>123</v>
      </c>
    </row>
    <row r="2" ht="32.55" customHeight="1" spans="1:13">
      <c r="A2" s="1" t="s">
        <v>124</v>
      </c>
      <c r="B2" s="1"/>
      <c r="C2" s="1"/>
      <c r="D2" s="1"/>
      <c r="E2" s="1"/>
      <c r="F2" s="1"/>
      <c r="G2" s="1"/>
      <c r="H2" s="1"/>
      <c r="I2" s="1"/>
      <c r="J2" s="1"/>
      <c r="K2" s="1"/>
      <c r="L2" s="1"/>
      <c r="M2" s="1"/>
    </row>
    <row r="3" ht="14.3" customHeight="1" spans="1:13">
      <c r="A3" s="24" t="s">
        <v>2</v>
      </c>
      <c r="B3" s="24"/>
      <c r="C3" s="24"/>
      <c r="D3" s="24"/>
      <c r="E3" s="24"/>
      <c r="F3" s="24"/>
      <c r="G3" s="24"/>
      <c r="H3" s="24"/>
      <c r="I3" s="24"/>
      <c r="J3" s="24"/>
      <c r="K3" s="24"/>
      <c r="L3" s="24"/>
      <c r="M3" s="28" t="s">
        <v>3</v>
      </c>
    </row>
    <row r="4" ht="14.3" customHeight="1" spans="1:13">
      <c r="A4" s="25" t="s">
        <v>125</v>
      </c>
      <c r="B4" s="25"/>
      <c r="C4" s="25"/>
      <c r="D4" s="25" t="s">
        <v>126</v>
      </c>
      <c r="E4" s="25"/>
      <c r="F4" s="25"/>
      <c r="G4" s="25"/>
      <c r="H4" s="25"/>
      <c r="I4" s="25"/>
      <c r="J4" s="25"/>
      <c r="K4" s="25"/>
      <c r="L4" s="25"/>
      <c r="M4" s="25"/>
    </row>
    <row r="5" ht="14.3" customHeight="1" spans="1:13">
      <c r="A5" s="25" t="s">
        <v>127</v>
      </c>
      <c r="B5" s="25"/>
      <c r="C5" s="25" t="s">
        <v>128</v>
      </c>
      <c r="D5" s="25" t="s">
        <v>127</v>
      </c>
      <c r="E5" s="25" t="s">
        <v>55</v>
      </c>
      <c r="F5" s="25" t="s">
        <v>129</v>
      </c>
      <c r="G5" s="25"/>
      <c r="H5" s="25"/>
      <c r="I5" s="25"/>
      <c r="J5" s="25"/>
      <c r="K5" s="25"/>
      <c r="L5" s="25"/>
      <c r="M5" s="25"/>
    </row>
    <row r="6" ht="14.3" customHeight="1" spans="1:13">
      <c r="A6" s="25"/>
      <c r="B6" s="25"/>
      <c r="C6" s="25"/>
      <c r="D6" s="25"/>
      <c r="E6" s="25"/>
      <c r="F6" s="25" t="s">
        <v>11</v>
      </c>
      <c r="G6" s="25"/>
      <c r="H6" s="25"/>
      <c r="I6" s="25"/>
      <c r="J6" s="25"/>
      <c r="K6" s="25"/>
      <c r="L6" s="25" t="s">
        <v>130</v>
      </c>
      <c r="M6" s="25" t="s">
        <v>13</v>
      </c>
    </row>
    <row r="7" ht="34.95" customHeight="1" spans="1:13">
      <c r="A7" s="25"/>
      <c r="B7" s="25"/>
      <c r="C7" s="25"/>
      <c r="D7" s="25"/>
      <c r="E7" s="25"/>
      <c r="F7" s="25" t="s">
        <v>131</v>
      </c>
      <c r="G7" s="25" t="s">
        <v>26</v>
      </c>
      <c r="H7" s="25" t="s">
        <v>20</v>
      </c>
      <c r="I7" s="25" t="s">
        <v>21</v>
      </c>
      <c r="J7" s="25" t="s">
        <v>22</v>
      </c>
      <c r="K7" s="25" t="s">
        <v>23</v>
      </c>
      <c r="L7" s="25"/>
      <c r="M7" s="25"/>
    </row>
    <row r="8" ht="14.3" customHeight="1" spans="1:13">
      <c r="A8" s="25"/>
      <c r="B8" s="25"/>
      <c r="C8" s="25"/>
      <c r="D8" s="25"/>
      <c r="E8" s="25"/>
      <c r="F8" s="25"/>
      <c r="G8" s="25"/>
      <c r="H8" s="25"/>
      <c r="I8" s="25"/>
      <c r="J8" s="25"/>
      <c r="K8" s="25"/>
      <c r="L8" s="25"/>
      <c r="M8" s="25"/>
    </row>
    <row r="9" ht="14.3" customHeight="1" spans="1:13">
      <c r="A9" s="29" t="s">
        <v>11</v>
      </c>
      <c r="B9" s="88" t="s">
        <v>24</v>
      </c>
      <c r="C9" s="60">
        <v>60686.75</v>
      </c>
      <c r="D9" s="89" t="s">
        <v>132</v>
      </c>
      <c r="E9" s="90">
        <v>0</v>
      </c>
      <c r="F9" s="90">
        <v>0</v>
      </c>
      <c r="G9" s="90">
        <v>0</v>
      </c>
      <c r="H9" s="90">
        <v>0</v>
      </c>
      <c r="I9" s="90">
        <v>0</v>
      </c>
      <c r="J9" s="90">
        <v>0</v>
      </c>
      <c r="K9" s="90">
        <v>0</v>
      </c>
      <c r="L9" s="90">
        <v>0</v>
      </c>
      <c r="M9" s="90">
        <v>0</v>
      </c>
    </row>
    <row r="10" ht="14.3" customHeight="1" spans="1:13">
      <c r="A10" s="56"/>
      <c r="B10" s="91" t="s">
        <v>26</v>
      </c>
      <c r="C10" s="59">
        <v>60083.75</v>
      </c>
      <c r="D10" s="92" t="s">
        <v>133</v>
      </c>
      <c r="E10" s="83">
        <v>0</v>
      </c>
      <c r="F10" s="83">
        <v>0</v>
      </c>
      <c r="G10" s="83">
        <v>0</v>
      </c>
      <c r="H10" s="83">
        <v>0</v>
      </c>
      <c r="I10" s="83">
        <v>0</v>
      </c>
      <c r="J10" s="83">
        <v>0</v>
      </c>
      <c r="K10" s="83">
        <v>0</v>
      </c>
      <c r="L10" s="83">
        <v>0</v>
      </c>
      <c r="M10" s="83">
        <v>0</v>
      </c>
    </row>
    <row r="11" ht="14.3" customHeight="1" spans="1:13">
      <c r="A11" s="56"/>
      <c r="B11" s="91" t="s">
        <v>20</v>
      </c>
      <c r="C11" s="59">
        <v>603</v>
      </c>
      <c r="D11" s="92" t="s">
        <v>134</v>
      </c>
      <c r="E11" s="83">
        <v>0</v>
      </c>
      <c r="F11" s="83">
        <v>0</v>
      </c>
      <c r="G11" s="83">
        <v>0</v>
      </c>
      <c r="H11" s="83">
        <v>0</v>
      </c>
      <c r="I11" s="83">
        <v>0</v>
      </c>
      <c r="J11" s="83">
        <v>0</v>
      </c>
      <c r="K11" s="83">
        <v>0</v>
      </c>
      <c r="L11" s="83">
        <v>0</v>
      </c>
      <c r="M11" s="83">
        <v>0</v>
      </c>
    </row>
    <row r="12" ht="14.3" customHeight="1" spans="1:13">
      <c r="A12" s="56"/>
      <c r="B12" s="91" t="s">
        <v>21</v>
      </c>
      <c r="C12" s="83">
        <v>0</v>
      </c>
      <c r="D12" s="92" t="s">
        <v>135</v>
      </c>
      <c r="E12" s="83">
        <v>0</v>
      </c>
      <c r="F12" s="83">
        <v>0</v>
      </c>
      <c r="G12" s="83">
        <v>0</v>
      </c>
      <c r="H12" s="83">
        <v>0</v>
      </c>
      <c r="I12" s="83">
        <v>0</v>
      </c>
      <c r="J12" s="83">
        <v>0</v>
      </c>
      <c r="K12" s="83">
        <v>0</v>
      </c>
      <c r="L12" s="83">
        <v>0</v>
      </c>
      <c r="M12" s="83">
        <v>0</v>
      </c>
    </row>
    <row r="13" ht="14.3" customHeight="1" spans="1:13">
      <c r="A13" s="56"/>
      <c r="B13" s="91" t="s">
        <v>22</v>
      </c>
      <c r="C13" s="83">
        <v>0</v>
      </c>
      <c r="D13" s="92" t="s">
        <v>136</v>
      </c>
      <c r="E13" s="59">
        <f t="shared" ref="E13:E18" si="0">F13+L13+M13</f>
        <v>49710.56</v>
      </c>
      <c r="F13" s="59">
        <f t="shared" ref="F13:F18" si="1">SUM(G13:K13)</f>
        <v>49710.56</v>
      </c>
      <c r="G13" s="59">
        <v>49107.56</v>
      </c>
      <c r="H13" s="59">
        <v>603</v>
      </c>
      <c r="I13" s="83">
        <v>0</v>
      </c>
      <c r="J13" s="83">
        <v>0</v>
      </c>
      <c r="K13" s="83">
        <v>0</v>
      </c>
      <c r="L13" s="83">
        <v>0</v>
      </c>
      <c r="M13" s="83">
        <v>0</v>
      </c>
    </row>
    <row r="14" ht="14.3" customHeight="1" spans="1:13">
      <c r="A14" s="56"/>
      <c r="B14" s="61" t="s">
        <v>23</v>
      </c>
      <c r="C14" s="83">
        <v>0</v>
      </c>
      <c r="D14" s="92" t="s">
        <v>137</v>
      </c>
      <c r="E14" s="59">
        <f t="shared" si="0"/>
        <v>0</v>
      </c>
      <c r="F14" s="59">
        <f t="shared" si="1"/>
        <v>0</v>
      </c>
      <c r="G14" s="83">
        <v>0</v>
      </c>
      <c r="H14" s="83">
        <v>0</v>
      </c>
      <c r="I14" s="83">
        <v>0</v>
      </c>
      <c r="J14" s="83">
        <v>0</v>
      </c>
      <c r="K14" s="83">
        <v>0</v>
      </c>
      <c r="L14" s="83">
        <v>0</v>
      </c>
      <c r="M14" s="83">
        <v>0</v>
      </c>
    </row>
    <row r="15" ht="14.3" customHeight="1" spans="1:13">
      <c r="A15" s="91" t="s">
        <v>12</v>
      </c>
      <c r="B15" s="91"/>
      <c r="C15" s="83">
        <v>0</v>
      </c>
      <c r="D15" s="92" t="s">
        <v>138</v>
      </c>
      <c r="E15" s="59">
        <f t="shared" si="0"/>
        <v>4</v>
      </c>
      <c r="F15" s="59">
        <f t="shared" si="1"/>
        <v>4</v>
      </c>
      <c r="G15" s="59">
        <v>4</v>
      </c>
      <c r="H15" s="83">
        <v>0</v>
      </c>
      <c r="I15" s="83">
        <v>0</v>
      </c>
      <c r="J15" s="83">
        <v>0</v>
      </c>
      <c r="K15" s="83">
        <v>0</v>
      </c>
      <c r="L15" s="83">
        <v>0</v>
      </c>
      <c r="M15" s="83">
        <v>0</v>
      </c>
    </row>
    <row r="16" ht="14.3" customHeight="1" spans="1:13">
      <c r="A16" s="91" t="s">
        <v>13</v>
      </c>
      <c r="B16" s="91"/>
      <c r="C16" s="83">
        <v>0</v>
      </c>
      <c r="D16" s="93" t="s">
        <v>139</v>
      </c>
      <c r="E16" s="59">
        <f t="shared" si="0"/>
        <v>7138.34</v>
      </c>
      <c r="F16" s="59">
        <f t="shared" si="1"/>
        <v>7138.34</v>
      </c>
      <c r="G16" s="59">
        <v>7138.34</v>
      </c>
      <c r="H16" s="83">
        <v>0</v>
      </c>
      <c r="I16" s="83">
        <v>0</v>
      </c>
      <c r="J16" s="83">
        <v>0</v>
      </c>
      <c r="K16" s="83">
        <v>0</v>
      </c>
      <c r="L16" s="83">
        <v>0</v>
      </c>
      <c r="M16" s="83">
        <v>0</v>
      </c>
    </row>
    <row r="17" ht="14.3" customHeight="1" spans="1:13">
      <c r="A17" s="56" t="s">
        <v>41</v>
      </c>
      <c r="B17" s="56"/>
      <c r="C17" s="59"/>
      <c r="D17" s="92" t="s">
        <v>140</v>
      </c>
      <c r="E17" s="59">
        <f t="shared" si="0"/>
        <v>0</v>
      </c>
      <c r="F17" s="59">
        <f t="shared" si="1"/>
        <v>0</v>
      </c>
      <c r="G17" s="83">
        <v>0</v>
      </c>
      <c r="H17" s="83">
        <v>0</v>
      </c>
      <c r="I17" s="83">
        <v>0</v>
      </c>
      <c r="J17" s="83">
        <v>0</v>
      </c>
      <c r="K17" s="83">
        <v>0</v>
      </c>
      <c r="L17" s="83">
        <v>0</v>
      </c>
      <c r="M17" s="83">
        <v>0</v>
      </c>
    </row>
    <row r="18" ht="14.3" customHeight="1" spans="1:13">
      <c r="A18" s="56"/>
      <c r="B18" s="56"/>
      <c r="C18" s="59"/>
      <c r="D18" s="92" t="s">
        <v>141</v>
      </c>
      <c r="E18" s="59">
        <f t="shared" si="0"/>
        <v>3833.85</v>
      </c>
      <c r="F18" s="59">
        <f t="shared" si="1"/>
        <v>3833.85</v>
      </c>
      <c r="G18" s="59">
        <v>3833.85</v>
      </c>
      <c r="H18" s="83">
        <v>0</v>
      </c>
      <c r="I18" s="83">
        <v>0</v>
      </c>
      <c r="J18" s="83">
        <v>0</v>
      </c>
      <c r="K18" s="83">
        <v>0</v>
      </c>
      <c r="L18" s="83">
        <v>0</v>
      </c>
      <c r="M18" s="83">
        <v>0</v>
      </c>
    </row>
    <row r="19" ht="14.3" customHeight="1" spans="1:13">
      <c r="A19" s="56"/>
      <c r="B19" s="56"/>
      <c r="C19" s="59"/>
      <c r="D19" s="93" t="s">
        <v>142</v>
      </c>
      <c r="E19" s="83">
        <v>0</v>
      </c>
      <c r="F19" s="83">
        <v>0</v>
      </c>
      <c r="G19" s="83">
        <v>0</v>
      </c>
      <c r="H19" s="83">
        <v>0</v>
      </c>
      <c r="I19" s="83">
        <v>0</v>
      </c>
      <c r="J19" s="83">
        <v>0</v>
      </c>
      <c r="K19" s="83">
        <v>0</v>
      </c>
      <c r="L19" s="83">
        <v>0</v>
      </c>
      <c r="M19" s="83">
        <v>0</v>
      </c>
    </row>
    <row r="20" ht="14.3" customHeight="1" spans="1:13">
      <c r="A20" s="56"/>
      <c r="B20" s="56"/>
      <c r="C20" s="59"/>
      <c r="D20" s="93" t="s">
        <v>143</v>
      </c>
      <c r="E20" s="83">
        <v>0</v>
      </c>
      <c r="F20" s="83">
        <v>0</v>
      </c>
      <c r="G20" s="83">
        <v>0</v>
      </c>
      <c r="H20" s="83">
        <v>0</v>
      </c>
      <c r="I20" s="83">
        <v>0</v>
      </c>
      <c r="J20" s="83">
        <v>0</v>
      </c>
      <c r="K20" s="83">
        <v>0</v>
      </c>
      <c r="L20" s="83">
        <v>0</v>
      </c>
      <c r="M20" s="83">
        <v>0</v>
      </c>
    </row>
    <row r="21" ht="14.3" customHeight="1" spans="1:13">
      <c r="A21" s="56"/>
      <c r="B21" s="56"/>
      <c r="C21" s="59"/>
      <c r="D21" s="92" t="s">
        <v>144</v>
      </c>
      <c r="E21" s="83">
        <v>0</v>
      </c>
      <c r="F21" s="83">
        <v>0</v>
      </c>
      <c r="G21" s="83">
        <v>0</v>
      </c>
      <c r="H21" s="83">
        <v>0</v>
      </c>
      <c r="I21" s="83">
        <v>0</v>
      </c>
      <c r="J21" s="83">
        <v>0</v>
      </c>
      <c r="K21" s="83">
        <v>0</v>
      </c>
      <c r="L21" s="83">
        <v>0</v>
      </c>
      <c r="M21" s="83">
        <v>0</v>
      </c>
    </row>
    <row r="22" ht="14.3" customHeight="1" spans="1:13">
      <c r="A22" s="56"/>
      <c r="B22" s="56"/>
      <c r="C22" s="59"/>
      <c r="D22" s="92" t="s">
        <v>145</v>
      </c>
      <c r="E22" s="83">
        <v>0</v>
      </c>
      <c r="F22" s="83">
        <v>0</v>
      </c>
      <c r="G22" s="83">
        <v>0</v>
      </c>
      <c r="H22" s="83">
        <v>0</v>
      </c>
      <c r="I22" s="83">
        <v>0</v>
      </c>
      <c r="J22" s="83">
        <v>0</v>
      </c>
      <c r="K22" s="83">
        <v>0</v>
      </c>
      <c r="L22" s="83">
        <v>0</v>
      </c>
      <c r="M22" s="83">
        <v>0</v>
      </c>
    </row>
    <row r="23" ht="14.3" customHeight="1" spans="1:13">
      <c r="A23" s="56"/>
      <c r="B23" s="56"/>
      <c r="C23" s="59"/>
      <c r="D23" s="92" t="s">
        <v>146</v>
      </c>
      <c r="E23" s="83">
        <v>0</v>
      </c>
      <c r="F23" s="83">
        <v>0</v>
      </c>
      <c r="G23" s="83">
        <v>0</v>
      </c>
      <c r="H23" s="83">
        <v>0</v>
      </c>
      <c r="I23" s="83">
        <v>0</v>
      </c>
      <c r="J23" s="83">
        <v>0</v>
      </c>
      <c r="K23" s="83">
        <v>0</v>
      </c>
      <c r="L23" s="83">
        <v>0</v>
      </c>
      <c r="M23" s="83">
        <v>0</v>
      </c>
    </row>
    <row r="24" ht="14.3" customHeight="1" spans="1:13">
      <c r="A24" s="56"/>
      <c r="B24" s="56"/>
      <c r="C24" s="59"/>
      <c r="D24" s="92" t="s">
        <v>147</v>
      </c>
      <c r="E24" s="83">
        <v>0</v>
      </c>
      <c r="F24" s="83">
        <v>0</v>
      </c>
      <c r="G24" s="83">
        <v>0</v>
      </c>
      <c r="H24" s="83">
        <v>0</v>
      </c>
      <c r="I24" s="83">
        <v>0</v>
      </c>
      <c r="J24" s="83">
        <v>0</v>
      </c>
      <c r="K24" s="83">
        <v>0</v>
      </c>
      <c r="L24" s="83">
        <v>0</v>
      </c>
      <c r="M24" s="83">
        <v>0</v>
      </c>
    </row>
    <row r="25" ht="14.3" customHeight="1" spans="1:13">
      <c r="A25" s="56"/>
      <c r="B25" s="56"/>
      <c r="C25" s="59"/>
      <c r="D25" s="92" t="s">
        <v>148</v>
      </c>
      <c r="E25" s="83">
        <v>0</v>
      </c>
      <c r="F25" s="83">
        <v>0</v>
      </c>
      <c r="G25" s="83">
        <v>0</v>
      </c>
      <c r="H25" s="83">
        <v>0</v>
      </c>
      <c r="I25" s="83">
        <v>0</v>
      </c>
      <c r="J25" s="83">
        <v>0</v>
      </c>
      <c r="K25" s="83">
        <v>0</v>
      </c>
      <c r="L25" s="83">
        <v>0</v>
      </c>
      <c r="M25" s="83">
        <v>0</v>
      </c>
    </row>
    <row r="26" ht="14.3" customHeight="1" spans="1:13">
      <c r="A26" s="56"/>
      <c r="B26" s="56"/>
      <c r="C26" s="59"/>
      <c r="D26" s="92" t="s">
        <v>149</v>
      </c>
      <c r="E26" s="83">
        <v>0</v>
      </c>
      <c r="F26" s="83">
        <v>0</v>
      </c>
      <c r="G26" s="83">
        <v>0</v>
      </c>
      <c r="H26" s="83">
        <v>0</v>
      </c>
      <c r="I26" s="83">
        <v>0</v>
      </c>
      <c r="J26" s="83">
        <v>0</v>
      </c>
      <c r="K26" s="83">
        <v>0</v>
      </c>
      <c r="L26" s="83">
        <v>0</v>
      </c>
      <c r="M26" s="83">
        <v>0</v>
      </c>
    </row>
    <row r="27" ht="14.3" customHeight="1" spans="1:13">
      <c r="A27" s="56"/>
      <c r="B27" s="56"/>
      <c r="C27" s="59"/>
      <c r="D27" s="92" t="s">
        <v>150</v>
      </c>
      <c r="E27" s="83">
        <v>0</v>
      </c>
      <c r="F27" s="83">
        <v>0</v>
      </c>
      <c r="G27" s="83">
        <v>0</v>
      </c>
      <c r="H27" s="83">
        <v>0</v>
      </c>
      <c r="I27" s="83">
        <v>0</v>
      </c>
      <c r="J27" s="83">
        <v>0</v>
      </c>
      <c r="K27" s="83">
        <v>0</v>
      </c>
      <c r="L27" s="83">
        <v>0</v>
      </c>
      <c r="M27" s="83">
        <v>0</v>
      </c>
    </row>
    <row r="28" ht="14.3" customHeight="1" spans="1:13">
      <c r="A28" s="56"/>
      <c r="B28" s="56"/>
      <c r="C28" s="59"/>
      <c r="D28" s="92" t="s">
        <v>151</v>
      </c>
      <c r="E28" s="83">
        <v>0</v>
      </c>
      <c r="F28" s="83">
        <v>0</v>
      </c>
      <c r="G28" s="83">
        <v>0</v>
      </c>
      <c r="H28" s="83">
        <v>0</v>
      </c>
      <c r="I28" s="83">
        <v>0</v>
      </c>
      <c r="J28" s="83">
        <v>0</v>
      </c>
      <c r="K28" s="83">
        <v>0</v>
      </c>
      <c r="L28" s="83">
        <v>0</v>
      </c>
      <c r="M28" s="83">
        <v>0</v>
      </c>
    </row>
    <row r="29" ht="14.3" customHeight="1" spans="1:13">
      <c r="A29" s="56"/>
      <c r="B29" s="56"/>
      <c r="C29" s="59"/>
      <c r="D29" s="92" t="s">
        <v>152</v>
      </c>
      <c r="E29" s="83">
        <v>0</v>
      </c>
      <c r="F29" s="83">
        <v>0</v>
      </c>
      <c r="G29" s="83">
        <v>0</v>
      </c>
      <c r="H29" s="83">
        <v>0</v>
      </c>
      <c r="I29" s="83">
        <v>0</v>
      </c>
      <c r="J29" s="83">
        <v>0</v>
      </c>
      <c r="K29" s="83">
        <v>0</v>
      </c>
      <c r="L29" s="83">
        <v>0</v>
      </c>
      <c r="M29" s="83">
        <v>0</v>
      </c>
    </row>
    <row r="30" ht="14.3" customHeight="1" spans="1:13">
      <c r="A30" s="56"/>
      <c r="B30" s="56"/>
      <c r="C30" s="59"/>
      <c r="D30" s="92" t="s">
        <v>153</v>
      </c>
      <c r="E30" s="83">
        <v>0</v>
      </c>
      <c r="F30" s="83">
        <v>0</v>
      </c>
      <c r="G30" s="83">
        <v>0</v>
      </c>
      <c r="H30" s="83">
        <v>0</v>
      </c>
      <c r="I30" s="83">
        <v>0</v>
      </c>
      <c r="J30" s="83">
        <v>0</v>
      </c>
      <c r="K30" s="83">
        <v>0</v>
      </c>
      <c r="L30" s="83">
        <v>0</v>
      </c>
      <c r="M30" s="83">
        <v>0</v>
      </c>
    </row>
    <row r="31" ht="14.3" customHeight="1" spans="1:13">
      <c r="A31" s="56"/>
      <c r="B31" s="56"/>
      <c r="C31" s="59"/>
      <c r="D31" s="92" t="s">
        <v>154</v>
      </c>
      <c r="E31" s="83">
        <v>0</v>
      </c>
      <c r="F31" s="83">
        <v>0</v>
      </c>
      <c r="G31" s="83">
        <v>0</v>
      </c>
      <c r="H31" s="83">
        <v>0</v>
      </c>
      <c r="I31" s="83">
        <v>0</v>
      </c>
      <c r="J31" s="83">
        <v>0</v>
      </c>
      <c r="K31" s="83">
        <v>0</v>
      </c>
      <c r="L31" s="83">
        <v>0</v>
      </c>
      <c r="M31" s="83">
        <v>0</v>
      </c>
    </row>
    <row r="32" ht="14.3" customHeight="1" spans="1:13">
      <c r="A32" s="56"/>
      <c r="B32" s="56"/>
      <c r="C32" s="59"/>
      <c r="D32" s="92" t="s">
        <v>155</v>
      </c>
      <c r="E32" s="83">
        <v>0</v>
      </c>
      <c r="F32" s="83">
        <v>0</v>
      </c>
      <c r="G32" s="83">
        <v>0</v>
      </c>
      <c r="H32" s="83">
        <v>0</v>
      </c>
      <c r="I32" s="83">
        <v>0</v>
      </c>
      <c r="J32" s="83">
        <v>0</v>
      </c>
      <c r="K32" s="83">
        <v>0</v>
      </c>
      <c r="L32" s="83">
        <v>0</v>
      </c>
      <c r="M32" s="83">
        <v>0</v>
      </c>
    </row>
    <row r="33" ht="14.3" customHeight="1" spans="1:13">
      <c r="A33" s="56"/>
      <c r="B33" s="56"/>
      <c r="C33" s="59"/>
      <c r="D33" s="92" t="s">
        <v>156</v>
      </c>
      <c r="E33" s="83">
        <v>0</v>
      </c>
      <c r="F33" s="83">
        <v>0</v>
      </c>
      <c r="G33" s="83">
        <v>0</v>
      </c>
      <c r="H33" s="83">
        <v>0</v>
      </c>
      <c r="I33" s="83">
        <v>0</v>
      </c>
      <c r="J33" s="83">
        <v>0</v>
      </c>
      <c r="K33" s="83">
        <v>0</v>
      </c>
      <c r="L33" s="83">
        <v>0</v>
      </c>
      <c r="M33" s="83">
        <v>0</v>
      </c>
    </row>
    <row r="34" ht="14.3" customHeight="1" spans="1:13">
      <c r="A34" s="56"/>
      <c r="B34" s="56"/>
      <c r="C34" s="59"/>
      <c r="D34" s="92" t="s">
        <v>157</v>
      </c>
      <c r="E34" s="83">
        <v>0</v>
      </c>
      <c r="F34" s="83">
        <v>0</v>
      </c>
      <c r="G34" s="83">
        <v>0</v>
      </c>
      <c r="H34" s="83">
        <v>0</v>
      </c>
      <c r="I34" s="83">
        <v>0</v>
      </c>
      <c r="J34" s="83">
        <v>0</v>
      </c>
      <c r="K34" s="83">
        <v>0</v>
      </c>
      <c r="L34" s="83">
        <v>0</v>
      </c>
      <c r="M34" s="83">
        <v>0</v>
      </c>
    </row>
    <row r="35" ht="14.3" customHeight="1" spans="1:13">
      <c r="A35" s="56"/>
      <c r="B35" s="56"/>
      <c r="C35" s="59"/>
      <c r="D35" s="92" t="s">
        <v>158</v>
      </c>
      <c r="E35" s="83">
        <v>0</v>
      </c>
      <c r="F35" s="83">
        <v>0</v>
      </c>
      <c r="G35" s="83">
        <v>0</v>
      </c>
      <c r="H35" s="83">
        <v>0</v>
      </c>
      <c r="I35" s="83">
        <v>0</v>
      </c>
      <c r="J35" s="83">
        <v>0</v>
      </c>
      <c r="K35" s="83">
        <v>0</v>
      </c>
      <c r="L35" s="83">
        <v>0</v>
      </c>
      <c r="M35" s="83">
        <v>0</v>
      </c>
    </row>
    <row r="36" ht="14.3" customHeight="1" spans="1:13">
      <c r="A36" s="56"/>
      <c r="B36" s="56"/>
      <c r="C36" s="59"/>
      <c r="D36" s="92" t="s">
        <v>159</v>
      </c>
      <c r="E36" s="83">
        <v>0</v>
      </c>
      <c r="F36" s="83">
        <v>0</v>
      </c>
      <c r="G36" s="83">
        <v>0</v>
      </c>
      <c r="H36" s="83">
        <v>0</v>
      </c>
      <c r="I36" s="83">
        <v>0</v>
      </c>
      <c r="J36" s="83">
        <v>0</v>
      </c>
      <c r="K36" s="83">
        <v>0</v>
      </c>
      <c r="L36" s="83">
        <v>0</v>
      </c>
      <c r="M36" s="83">
        <v>0</v>
      </c>
    </row>
    <row r="37" ht="14.3" customHeight="1" spans="1:13">
      <c r="A37" s="91" t="s">
        <v>160</v>
      </c>
      <c r="B37" s="91"/>
      <c r="C37" s="59">
        <v>60686.75</v>
      </c>
      <c r="D37" s="91" t="s">
        <v>161</v>
      </c>
      <c r="E37" s="59">
        <f>SUM(E13:E36)</f>
        <v>60686.75</v>
      </c>
      <c r="F37" s="59">
        <f>SUM(F13:F36)</f>
        <v>60686.75</v>
      </c>
      <c r="G37" s="59">
        <f>SUM(G13:G36)</f>
        <v>60083.75</v>
      </c>
      <c r="H37" s="59">
        <f>SUM(H13:H36)</f>
        <v>603</v>
      </c>
      <c r="I37" s="83">
        <v>0</v>
      </c>
      <c r="J37" s="83">
        <v>0</v>
      </c>
      <c r="K37" s="83">
        <v>0</v>
      </c>
      <c r="L37" s="83">
        <v>0</v>
      </c>
      <c r="M37" s="83">
        <v>0</v>
      </c>
    </row>
  </sheetData>
  <mergeCells count="22">
    <mergeCell ref="A2:M2"/>
    <mergeCell ref="A3:L3"/>
    <mergeCell ref="A4:C4"/>
    <mergeCell ref="D4:M4"/>
    <mergeCell ref="F5:M5"/>
    <mergeCell ref="F6:K6"/>
    <mergeCell ref="A15:B15"/>
    <mergeCell ref="A16:B16"/>
    <mergeCell ref="A37:B37"/>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pageMargins left="0.590277777777778" right="0.590277777777778" top="0.314583333333333" bottom="0.354166666666667" header="0" footer="0"/>
  <pageSetup paperSize="9" scale="9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4" workbookViewId="0">
      <selection activeCell="A6" sqref="$A6:$XFD42"/>
    </sheetView>
  </sheetViews>
  <sheetFormatPr defaultColWidth="6.85833333333333" defaultRowHeight="11.25"/>
  <cols>
    <col min="1" max="3" width="4.375" style="63" customWidth="1"/>
    <col min="4" max="4" width="5.25" style="63" customWidth="1"/>
    <col min="5" max="5" width="19.125" style="63" customWidth="1"/>
    <col min="6" max="6" width="13.125" style="63" customWidth="1"/>
    <col min="7" max="12" width="10.375" style="63" customWidth="1"/>
    <col min="13" max="14" width="11.125" style="63" customWidth="1"/>
    <col min="15" max="222" width="6.85833333333333" style="63" customWidth="1"/>
    <col min="223" max="16384" width="6.85833333333333" style="63"/>
  </cols>
  <sheetData>
    <row r="1" s="63" customFormat="1" ht="15" customHeight="1" spans="1:14">
      <c r="A1" s="64"/>
      <c r="B1" s="64"/>
      <c r="C1" s="65"/>
      <c r="D1" s="65"/>
      <c r="E1" s="66"/>
      <c r="F1" s="66"/>
      <c r="G1" s="67"/>
      <c r="N1" s="84" t="s">
        <v>162</v>
      </c>
    </row>
    <row r="2" s="63" customFormat="1" ht="19" customHeight="1" spans="1:13">
      <c r="A2" s="68" t="s">
        <v>163</v>
      </c>
      <c r="B2" s="68"/>
      <c r="C2" s="68"/>
      <c r="D2" s="68"/>
      <c r="E2" s="68"/>
      <c r="F2" s="68"/>
      <c r="G2" s="68"/>
      <c r="H2" s="68"/>
      <c r="I2" s="68"/>
      <c r="J2" s="68"/>
      <c r="K2" s="68"/>
      <c r="L2" s="68"/>
      <c r="M2" s="68"/>
    </row>
    <row r="3" s="63" customFormat="1" ht="20" customHeight="1" spans="1:14">
      <c r="A3" s="69" t="s">
        <v>46</v>
      </c>
      <c r="B3" s="69"/>
      <c r="C3" s="69"/>
      <c r="D3" s="69"/>
      <c r="E3" s="69"/>
      <c r="F3" s="70"/>
      <c r="G3" s="67"/>
      <c r="N3" s="85" t="s">
        <v>3</v>
      </c>
    </row>
    <row r="4" s="63" customFormat="1" ht="16" customHeight="1" spans="1:14">
      <c r="A4" s="71" t="s">
        <v>47</v>
      </c>
      <c r="B4" s="71"/>
      <c r="C4" s="71"/>
      <c r="D4" s="72" t="s">
        <v>48</v>
      </c>
      <c r="E4" s="73" t="s">
        <v>49</v>
      </c>
      <c r="F4" s="74" t="s">
        <v>50</v>
      </c>
      <c r="G4" s="75" t="s">
        <v>110</v>
      </c>
      <c r="H4" s="75"/>
      <c r="I4" s="75"/>
      <c r="J4" s="75"/>
      <c r="K4" s="75"/>
      <c r="L4" s="75" t="s">
        <v>111</v>
      </c>
      <c r="M4" s="75"/>
      <c r="N4" s="75"/>
    </row>
    <row r="5" s="63" customFormat="1" ht="25.5" customHeight="1" spans="1:14">
      <c r="A5" s="76" t="s">
        <v>52</v>
      </c>
      <c r="B5" s="77" t="s">
        <v>53</v>
      </c>
      <c r="C5" s="77" t="s">
        <v>54</v>
      </c>
      <c r="D5" s="73"/>
      <c r="E5" s="73"/>
      <c r="F5" s="72"/>
      <c r="G5" s="75" t="s">
        <v>24</v>
      </c>
      <c r="H5" s="73" t="s">
        <v>112</v>
      </c>
      <c r="I5" s="73" t="s">
        <v>113</v>
      </c>
      <c r="J5" s="73" t="s">
        <v>114</v>
      </c>
      <c r="K5" s="73" t="s">
        <v>115</v>
      </c>
      <c r="L5" s="86" t="s">
        <v>24</v>
      </c>
      <c r="M5" s="86" t="s">
        <v>116</v>
      </c>
      <c r="N5" s="86" t="s">
        <v>117</v>
      </c>
    </row>
    <row r="6" s="63" customFormat="1" ht="12" customHeight="1" spans="1:14">
      <c r="A6" s="78"/>
      <c r="B6" s="79"/>
      <c r="C6" s="80"/>
      <c r="D6" s="81"/>
      <c r="E6" s="82" t="s">
        <v>55</v>
      </c>
      <c r="F6" s="62">
        <f>F7+F31+F34+F38</f>
        <v>60686.75</v>
      </c>
      <c r="G6" s="62">
        <f t="shared" ref="F6:N6" si="0">G7+G31+G34+G38</f>
        <v>58548.96</v>
      </c>
      <c r="H6" s="62">
        <f t="shared" si="0"/>
        <v>52344.96</v>
      </c>
      <c r="I6" s="62">
        <f t="shared" si="0"/>
        <v>2254.06</v>
      </c>
      <c r="J6" s="62">
        <f t="shared" si="0"/>
        <v>3949.94</v>
      </c>
      <c r="K6" s="62">
        <f t="shared" si="0"/>
        <v>0</v>
      </c>
      <c r="L6" s="62">
        <f t="shared" si="0"/>
        <v>2137.79</v>
      </c>
      <c r="M6" s="62">
        <f t="shared" si="0"/>
        <v>1847.79</v>
      </c>
      <c r="N6" s="62">
        <f t="shared" si="0"/>
        <v>290</v>
      </c>
    </row>
    <row r="7" s="63" customFormat="1" ht="12" customHeight="1" spans="1:14">
      <c r="A7" s="78" t="s">
        <v>56</v>
      </c>
      <c r="B7" s="79"/>
      <c r="C7" s="80"/>
      <c r="D7" s="81"/>
      <c r="E7" s="82" t="s">
        <v>57</v>
      </c>
      <c r="F7" s="62">
        <f t="shared" ref="F7:N7" si="1">F8+F11+F17+F21+F23+F26+F29</f>
        <v>49710.56</v>
      </c>
      <c r="G7" s="62">
        <f t="shared" si="1"/>
        <v>47576.77</v>
      </c>
      <c r="H7" s="62">
        <f t="shared" si="1"/>
        <v>41380.52</v>
      </c>
      <c r="I7" s="62">
        <f t="shared" si="1"/>
        <v>2246.31</v>
      </c>
      <c r="J7" s="62">
        <f t="shared" si="1"/>
        <v>3949.94</v>
      </c>
      <c r="K7" s="62">
        <f t="shared" si="1"/>
        <v>0</v>
      </c>
      <c r="L7" s="62">
        <f t="shared" si="1"/>
        <v>2133.79</v>
      </c>
      <c r="M7" s="62">
        <f t="shared" si="1"/>
        <v>1843.79</v>
      </c>
      <c r="N7" s="62">
        <f t="shared" si="1"/>
        <v>290</v>
      </c>
    </row>
    <row r="8" s="63" customFormat="1" ht="12" customHeight="1" spans="1:14">
      <c r="A8" s="78"/>
      <c r="B8" s="79" t="s">
        <v>58</v>
      </c>
      <c r="C8" s="80"/>
      <c r="D8" s="81"/>
      <c r="E8" s="82" t="s">
        <v>59</v>
      </c>
      <c r="F8" s="62">
        <f t="shared" ref="F8:F42" si="2">G8+L8</f>
        <v>175</v>
      </c>
      <c r="G8" s="83">
        <f t="shared" ref="G8:G42" si="3">H8+I8+J8</f>
        <v>159</v>
      </c>
      <c r="H8" s="83">
        <v>150.48</v>
      </c>
      <c r="I8" s="83">
        <v>2.22</v>
      </c>
      <c r="J8" s="83">
        <v>6.3</v>
      </c>
      <c r="K8" s="83">
        <v>0</v>
      </c>
      <c r="L8" s="83">
        <f t="shared" ref="L8:L10" si="4">M8+N8</f>
        <v>16</v>
      </c>
      <c r="M8" s="62">
        <v>16</v>
      </c>
      <c r="N8" s="83">
        <v>0</v>
      </c>
    </row>
    <row r="9" s="63" customFormat="1" ht="12" customHeight="1" spans="1:14">
      <c r="A9" s="78"/>
      <c r="B9" s="79"/>
      <c r="C9" s="80" t="s">
        <v>58</v>
      </c>
      <c r="D9" s="81"/>
      <c r="E9" s="82" t="s">
        <v>118</v>
      </c>
      <c r="F9" s="62">
        <f t="shared" si="2"/>
        <v>163</v>
      </c>
      <c r="G9" s="83">
        <f t="shared" si="3"/>
        <v>159</v>
      </c>
      <c r="H9" s="83">
        <v>150.48</v>
      </c>
      <c r="I9" s="83">
        <v>2.22</v>
      </c>
      <c r="J9" s="83">
        <v>6.3</v>
      </c>
      <c r="K9" s="83">
        <v>0</v>
      </c>
      <c r="L9" s="83">
        <f t="shared" si="4"/>
        <v>4</v>
      </c>
      <c r="M9" s="62">
        <v>4</v>
      </c>
      <c r="N9" s="83">
        <v>0</v>
      </c>
    </row>
    <row r="10" s="63" customFormat="1" ht="12" customHeight="1" spans="1:14">
      <c r="A10" s="78"/>
      <c r="B10" s="79"/>
      <c r="C10" s="80" t="s">
        <v>74</v>
      </c>
      <c r="D10" s="81"/>
      <c r="E10" s="82" t="s">
        <v>119</v>
      </c>
      <c r="F10" s="62">
        <f t="shared" si="2"/>
        <v>12</v>
      </c>
      <c r="G10" s="83">
        <f t="shared" si="3"/>
        <v>0</v>
      </c>
      <c r="H10" s="83">
        <v>0</v>
      </c>
      <c r="I10" s="83">
        <v>0</v>
      </c>
      <c r="J10" s="83">
        <v>0</v>
      </c>
      <c r="K10" s="83">
        <v>0</v>
      </c>
      <c r="L10" s="83">
        <f t="shared" si="4"/>
        <v>12</v>
      </c>
      <c r="M10" s="62">
        <v>12</v>
      </c>
      <c r="N10" s="83">
        <v>0</v>
      </c>
    </row>
    <row r="11" s="63" customFormat="1" ht="12" customHeight="1" spans="1:14">
      <c r="A11" s="78"/>
      <c r="B11" s="79" t="s">
        <v>66</v>
      </c>
      <c r="C11" s="80"/>
      <c r="D11" s="81"/>
      <c r="E11" s="82" t="s">
        <v>67</v>
      </c>
      <c r="F11" s="62">
        <f t="shared" si="2"/>
        <v>45407.94</v>
      </c>
      <c r="G11" s="83">
        <f t="shared" si="3"/>
        <v>44252.89</v>
      </c>
      <c r="H11" s="83">
        <f t="shared" ref="H11:N11" si="5">SUM(H12:H16)</f>
        <v>38342.38</v>
      </c>
      <c r="I11" s="83">
        <f t="shared" si="5"/>
        <v>2163.59</v>
      </c>
      <c r="J11" s="83">
        <f t="shared" si="5"/>
        <v>3746.92</v>
      </c>
      <c r="K11" s="83">
        <f t="shared" si="5"/>
        <v>0</v>
      </c>
      <c r="L11" s="83">
        <f t="shared" si="5"/>
        <v>1155.05</v>
      </c>
      <c r="M11" s="83">
        <f t="shared" si="5"/>
        <v>915.05</v>
      </c>
      <c r="N11" s="83">
        <f t="shared" si="5"/>
        <v>240</v>
      </c>
    </row>
    <row r="12" s="63" customFormat="1" ht="12" customHeight="1" spans="1:14">
      <c r="A12" s="78"/>
      <c r="B12" s="79"/>
      <c r="C12" s="80" t="s">
        <v>58</v>
      </c>
      <c r="D12" s="81"/>
      <c r="E12" s="82" t="s">
        <v>68</v>
      </c>
      <c r="F12" s="62">
        <f t="shared" si="2"/>
        <v>1565.27</v>
      </c>
      <c r="G12" s="83">
        <f t="shared" si="3"/>
        <v>634.22</v>
      </c>
      <c r="H12" s="83">
        <v>420.4</v>
      </c>
      <c r="I12" s="83">
        <v>3.09</v>
      </c>
      <c r="J12" s="83">
        <f>90.73+120</f>
        <v>210.73</v>
      </c>
      <c r="K12" s="83">
        <v>0</v>
      </c>
      <c r="L12" s="83">
        <f t="shared" ref="L12:L16" si="6">M12+N12</f>
        <v>931.05</v>
      </c>
      <c r="M12" s="62">
        <v>691.05</v>
      </c>
      <c r="N12" s="87">
        <f>240</f>
        <v>240</v>
      </c>
    </row>
    <row r="13" s="63" customFormat="1" ht="12" customHeight="1" spans="1:14">
      <c r="A13" s="78"/>
      <c r="B13" s="79"/>
      <c r="C13" s="80" t="s">
        <v>66</v>
      </c>
      <c r="D13" s="81"/>
      <c r="E13" s="82" t="s">
        <v>69</v>
      </c>
      <c r="F13" s="62">
        <f t="shared" si="2"/>
        <v>16138.54</v>
      </c>
      <c r="G13" s="83">
        <f t="shared" si="3"/>
        <v>16137.54</v>
      </c>
      <c r="H13" s="83">
        <v>15226.99</v>
      </c>
      <c r="I13" s="83">
        <v>491.61</v>
      </c>
      <c r="J13" s="83">
        <v>418.94</v>
      </c>
      <c r="K13" s="83">
        <v>0</v>
      </c>
      <c r="L13" s="83">
        <f t="shared" si="6"/>
        <v>1</v>
      </c>
      <c r="M13" s="62">
        <v>1</v>
      </c>
      <c r="N13" s="83">
        <v>0</v>
      </c>
    </row>
    <row r="14" s="63" customFormat="1" ht="12" customHeight="1" spans="1:14">
      <c r="A14" s="78"/>
      <c r="B14" s="79"/>
      <c r="C14" s="80" t="s">
        <v>70</v>
      </c>
      <c r="D14" s="81"/>
      <c r="E14" s="82" t="s">
        <v>71</v>
      </c>
      <c r="F14" s="62">
        <f t="shared" si="2"/>
        <v>16503.81</v>
      </c>
      <c r="G14" s="83">
        <f t="shared" si="3"/>
        <v>16470.81</v>
      </c>
      <c r="H14" s="83">
        <v>15537.77</v>
      </c>
      <c r="I14" s="83">
        <v>479.1</v>
      </c>
      <c r="J14" s="83">
        <v>453.94</v>
      </c>
      <c r="K14" s="83">
        <v>0</v>
      </c>
      <c r="L14" s="83">
        <f t="shared" si="6"/>
        <v>33</v>
      </c>
      <c r="M14" s="62">
        <v>33</v>
      </c>
      <c r="N14" s="83">
        <v>0</v>
      </c>
    </row>
    <row r="15" s="63" customFormat="1" ht="12" customHeight="1" spans="1:14">
      <c r="A15" s="78"/>
      <c r="B15" s="79"/>
      <c r="C15" s="80" t="s">
        <v>72</v>
      </c>
      <c r="D15" s="81"/>
      <c r="E15" s="82" t="s">
        <v>73</v>
      </c>
      <c r="F15" s="62">
        <f t="shared" si="2"/>
        <v>9905.39</v>
      </c>
      <c r="G15" s="83">
        <f t="shared" si="3"/>
        <v>9852.39</v>
      </c>
      <c r="H15" s="83">
        <v>7156.92</v>
      </c>
      <c r="I15" s="83">
        <v>32.16</v>
      </c>
      <c r="J15" s="83">
        <v>2663.31</v>
      </c>
      <c r="K15" s="83">
        <v>0</v>
      </c>
      <c r="L15" s="83">
        <f t="shared" si="6"/>
        <v>53</v>
      </c>
      <c r="M15" s="62">
        <v>53</v>
      </c>
      <c r="N15" s="83">
        <v>0</v>
      </c>
    </row>
    <row r="16" s="63" customFormat="1" ht="12" customHeight="1" spans="1:14">
      <c r="A16" s="78"/>
      <c r="B16" s="79"/>
      <c r="C16" s="80" t="s">
        <v>74</v>
      </c>
      <c r="D16" s="81"/>
      <c r="E16" s="82" t="s">
        <v>75</v>
      </c>
      <c r="F16" s="62">
        <f t="shared" si="2"/>
        <v>1294.93</v>
      </c>
      <c r="G16" s="83">
        <f t="shared" si="3"/>
        <v>1157.93</v>
      </c>
      <c r="H16" s="83">
        <v>0.3</v>
      </c>
      <c r="I16" s="83">
        <v>1157.63</v>
      </c>
      <c r="J16" s="83">
        <v>0</v>
      </c>
      <c r="K16" s="83">
        <v>0</v>
      </c>
      <c r="L16" s="83">
        <f t="shared" si="6"/>
        <v>137</v>
      </c>
      <c r="M16" s="62">
        <v>137</v>
      </c>
      <c r="N16" s="83">
        <v>0</v>
      </c>
    </row>
    <row r="17" s="63" customFormat="1" ht="12" customHeight="1" spans="1:14">
      <c r="A17" s="78"/>
      <c r="B17" s="79" t="s">
        <v>70</v>
      </c>
      <c r="C17" s="80"/>
      <c r="D17" s="81"/>
      <c r="E17" s="82" t="s">
        <v>76</v>
      </c>
      <c r="F17" s="62">
        <f t="shared" si="2"/>
        <v>1562.04</v>
      </c>
      <c r="G17" s="83">
        <f t="shared" si="3"/>
        <v>1562.04</v>
      </c>
      <c r="H17" s="83">
        <f t="shared" ref="H17:N17" si="7">H18+H19+H20</f>
        <v>1393.69</v>
      </c>
      <c r="I17" s="83">
        <f t="shared" si="7"/>
        <v>27.95</v>
      </c>
      <c r="J17" s="83">
        <f t="shared" si="7"/>
        <v>140.4</v>
      </c>
      <c r="K17" s="83">
        <f t="shared" si="7"/>
        <v>0</v>
      </c>
      <c r="L17" s="83">
        <f t="shared" si="7"/>
        <v>0</v>
      </c>
      <c r="M17" s="83">
        <f t="shared" si="7"/>
        <v>0</v>
      </c>
      <c r="N17" s="83">
        <f t="shared" si="7"/>
        <v>0</v>
      </c>
    </row>
    <row r="18" s="63" customFormat="1" ht="12" customHeight="1" spans="1:14">
      <c r="A18" s="78"/>
      <c r="B18" s="79"/>
      <c r="C18" s="80" t="s">
        <v>66</v>
      </c>
      <c r="D18" s="81"/>
      <c r="E18" s="82" t="s">
        <v>77</v>
      </c>
      <c r="F18" s="62">
        <f t="shared" si="2"/>
        <v>1541.68</v>
      </c>
      <c r="G18" s="83">
        <f t="shared" si="3"/>
        <v>1541.68</v>
      </c>
      <c r="H18" s="83">
        <v>1393.69</v>
      </c>
      <c r="I18" s="83">
        <v>7.59</v>
      </c>
      <c r="J18" s="83">
        <v>140.4</v>
      </c>
      <c r="K18" s="83">
        <v>0</v>
      </c>
      <c r="L18" s="83">
        <f t="shared" ref="L18:L25" si="8">M18+N18</f>
        <v>0</v>
      </c>
      <c r="M18" s="62">
        <v>0</v>
      </c>
      <c r="N18" s="83">
        <v>0</v>
      </c>
    </row>
    <row r="19" s="63" customFormat="1" ht="12" customHeight="1" spans="1:14">
      <c r="A19" s="78"/>
      <c r="B19" s="79"/>
      <c r="C19" s="80" t="s">
        <v>78</v>
      </c>
      <c r="D19" s="81"/>
      <c r="E19" s="82" t="s">
        <v>79</v>
      </c>
      <c r="F19" s="62">
        <f t="shared" si="2"/>
        <v>0</v>
      </c>
      <c r="G19" s="83">
        <f t="shared" si="3"/>
        <v>0</v>
      </c>
      <c r="H19" s="83">
        <v>0</v>
      </c>
      <c r="I19" s="83">
        <v>0</v>
      </c>
      <c r="J19" s="83">
        <v>0</v>
      </c>
      <c r="K19" s="83">
        <v>0</v>
      </c>
      <c r="L19" s="83">
        <f t="shared" si="8"/>
        <v>0</v>
      </c>
      <c r="M19" s="83">
        <v>0</v>
      </c>
      <c r="N19" s="83">
        <v>0</v>
      </c>
    </row>
    <row r="20" s="63" customFormat="1" ht="12" customHeight="1" spans="1:14">
      <c r="A20" s="78"/>
      <c r="B20" s="79"/>
      <c r="C20" s="80" t="s">
        <v>74</v>
      </c>
      <c r="D20" s="81"/>
      <c r="E20" s="82" t="s">
        <v>80</v>
      </c>
      <c r="F20" s="62">
        <f t="shared" si="2"/>
        <v>20.36</v>
      </c>
      <c r="G20" s="83">
        <f t="shared" si="3"/>
        <v>20.36</v>
      </c>
      <c r="H20" s="83">
        <v>0</v>
      </c>
      <c r="I20" s="83">
        <v>20.36</v>
      </c>
      <c r="J20" s="83">
        <v>0</v>
      </c>
      <c r="K20" s="83">
        <v>0</v>
      </c>
      <c r="L20" s="83">
        <f t="shared" si="8"/>
        <v>0</v>
      </c>
      <c r="M20" s="62">
        <v>0</v>
      </c>
      <c r="N20" s="83">
        <v>0</v>
      </c>
    </row>
    <row r="21" s="63" customFormat="1" ht="12" customHeight="1" spans="1:14">
      <c r="A21" s="78"/>
      <c r="B21" s="79" t="s">
        <v>72</v>
      </c>
      <c r="C21" s="80"/>
      <c r="D21" s="81"/>
      <c r="E21" s="82" t="s">
        <v>81</v>
      </c>
      <c r="F21" s="62">
        <f t="shared" si="2"/>
        <v>149.77</v>
      </c>
      <c r="G21" s="83">
        <f t="shared" si="3"/>
        <v>148.27</v>
      </c>
      <c r="H21" s="83">
        <v>141.64</v>
      </c>
      <c r="I21" s="83">
        <v>0.86</v>
      </c>
      <c r="J21" s="83">
        <v>5.77</v>
      </c>
      <c r="K21" s="83">
        <v>0</v>
      </c>
      <c r="L21" s="83">
        <f t="shared" si="8"/>
        <v>1.5</v>
      </c>
      <c r="M21" s="62">
        <v>1.5</v>
      </c>
      <c r="N21" s="83">
        <v>0</v>
      </c>
    </row>
    <row r="22" s="63" customFormat="1" ht="12" customHeight="1" spans="1:14">
      <c r="A22" s="78"/>
      <c r="B22" s="79"/>
      <c r="C22" s="80" t="s">
        <v>74</v>
      </c>
      <c r="D22" s="81"/>
      <c r="E22" s="82" t="s">
        <v>82</v>
      </c>
      <c r="F22" s="62">
        <f t="shared" si="2"/>
        <v>149.77</v>
      </c>
      <c r="G22" s="83">
        <f t="shared" si="3"/>
        <v>148.27</v>
      </c>
      <c r="H22" s="83">
        <v>141.64</v>
      </c>
      <c r="I22" s="83">
        <v>0.86</v>
      </c>
      <c r="J22" s="83">
        <v>5.77</v>
      </c>
      <c r="K22" s="83">
        <v>0</v>
      </c>
      <c r="L22" s="83">
        <f t="shared" si="8"/>
        <v>1.5</v>
      </c>
      <c r="M22" s="62">
        <v>1.5</v>
      </c>
      <c r="N22" s="83">
        <v>0</v>
      </c>
    </row>
    <row r="23" s="63" customFormat="1" ht="12" customHeight="1" spans="1:14">
      <c r="A23" s="78"/>
      <c r="B23" s="79" t="s">
        <v>83</v>
      </c>
      <c r="C23" s="80"/>
      <c r="D23" s="81"/>
      <c r="E23" s="82" t="s">
        <v>84</v>
      </c>
      <c r="F23" s="62">
        <f t="shared" si="2"/>
        <v>237.89</v>
      </c>
      <c r="G23" s="83">
        <f t="shared" si="3"/>
        <v>237.89</v>
      </c>
      <c r="H23" s="83">
        <v>223.76</v>
      </c>
      <c r="I23" s="83">
        <v>3.94</v>
      </c>
      <c r="J23" s="83">
        <v>10.19</v>
      </c>
      <c r="K23" s="83">
        <v>0</v>
      </c>
      <c r="L23" s="83">
        <f t="shared" si="8"/>
        <v>0</v>
      </c>
      <c r="M23" s="62">
        <v>0</v>
      </c>
      <c r="N23" s="83">
        <v>0</v>
      </c>
    </row>
    <row r="24" s="63" customFormat="1" ht="12" customHeight="1" spans="1:14">
      <c r="A24" s="78"/>
      <c r="B24" s="79"/>
      <c r="C24" s="80" t="s">
        <v>58</v>
      </c>
      <c r="D24" s="81"/>
      <c r="E24" s="82" t="s">
        <v>85</v>
      </c>
      <c r="F24" s="62">
        <f t="shared" si="2"/>
        <v>233.95</v>
      </c>
      <c r="G24" s="83">
        <f t="shared" si="3"/>
        <v>233.95</v>
      </c>
      <c r="H24" s="83">
        <v>223.76</v>
      </c>
      <c r="I24" s="83">
        <v>0</v>
      </c>
      <c r="J24" s="83">
        <v>10.19</v>
      </c>
      <c r="K24" s="83">
        <v>0</v>
      </c>
      <c r="L24" s="83">
        <f t="shared" si="8"/>
        <v>0</v>
      </c>
      <c r="M24" s="62">
        <v>0</v>
      </c>
      <c r="N24" s="83">
        <v>0</v>
      </c>
    </row>
    <row r="25" s="63" customFormat="1" ht="12" customHeight="1" spans="1:14">
      <c r="A25" s="78"/>
      <c r="B25" s="79"/>
      <c r="C25" s="80" t="s">
        <v>74</v>
      </c>
      <c r="D25" s="81"/>
      <c r="E25" s="82" t="s">
        <v>86</v>
      </c>
      <c r="F25" s="62">
        <f t="shared" si="2"/>
        <v>3.94</v>
      </c>
      <c r="G25" s="83">
        <f t="shared" si="3"/>
        <v>3.94</v>
      </c>
      <c r="H25" s="83">
        <v>0</v>
      </c>
      <c r="I25" s="83">
        <v>3.94</v>
      </c>
      <c r="J25" s="83">
        <v>0</v>
      </c>
      <c r="K25" s="83">
        <v>0</v>
      </c>
      <c r="L25" s="83">
        <f t="shared" si="8"/>
        <v>0</v>
      </c>
      <c r="M25" s="62">
        <v>0</v>
      </c>
      <c r="N25" s="83">
        <v>0</v>
      </c>
    </row>
    <row r="26" s="63" customFormat="1" ht="12" customHeight="1" spans="1:14">
      <c r="A26" s="78"/>
      <c r="B26" s="79" t="s">
        <v>87</v>
      </c>
      <c r="C26" s="80"/>
      <c r="D26" s="81"/>
      <c r="E26" s="82" t="s">
        <v>88</v>
      </c>
      <c r="F26" s="62">
        <f t="shared" si="2"/>
        <v>508.98</v>
      </c>
      <c r="G26" s="83">
        <f t="shared" si="3"/>
        <v>508.98</v>
      </c>
      <c r="H26" s="83">
        <f t="shared" ref="H26:N26" si="9">H27+H28</f>
        <v>474</v>
      </c>
      <c r="I26" s="83">
        <f t="shared" si="9"/>
        <v>22.17</v>
      </c>
      <c r="J26" s="83">
        <f t="shared" si="9"/>
        <v>12.81</v>
      </c>
      <c r="K26" s="83">
        <f t="shared" si="9"/>
        <v>0</v>
      </c>
      <c r="L26" s="83">
        <f t="shared" si="9"/>
        <v>0</v>
      </c>
      <c r="M26" s="83">
        <f t="shared" si="9"/>
        <v>0</v>
      </c>
      <c r="N26" s="83">
        <f t="shared" si="9"/>
        <v>0</v>
      </c>
    </row>
    <row r="27" s="63" customFormat="1" ht="12" customHeight="1" spans="1:14">
      <c r="A27" s="78"/>
      <c r="B27" s="79"/>
      <c r="C27" s="80" t="s">
        <v>58</v>
      </c>
      <c r="D27" s="81"/>
      <c r="E27" s="82" t="s">
        <v>89</v>
      </c>
      <c r="F27" s="62">
        <f t="shared" si="2"/>
        <v>488.54</v>
      </c>
      <c r="G27" s="83">
        <f t="shared" si="3"/>
        <v>488.54</v>
      </c>
      <c r="H27" s="83">
        <f>281+193</f>
        <v>474</v>
      </c>
      <c r="I27" s="83">
        <v>1.73</v>
      </c>
      <c r="J27" s="83">
        <v>12.81</v>
      </c>
      <c r="K27" s="83">
        <v>0</v>
      </c>
      <c r="L27" s="83">
        <f t="shared" ref="L27:L42" si="10">M27+N27</f>
        <v>0</v>
      </c>
      <c r="M27" s="62">
        <v>0</v>
      </c>
      <c r="N27" s="83">
        <v>0</v>
      </c>
    </row>
    <row r="28" s="63" customFormat="1" ht="12" customHeight="1" spans="1:14">
      <c r="A28" s="78"/>
      <c r="B28" s="79"/>
      <c r="C28" s="80" t="s">
        <v>74</v>
      </c>
      <c r="D28" s="81"/>
      <c r="E28" s="82" t="s">
        <v>90</v>
      </c>
      <c r="F28" s="62">
        <f t="shared" si="2"/>
        <v>20.44</v>
      </c>
      <c r="G28" s="83">
        <f t="shared" si="3"/>
        <v>20.44</v>
      </c>
      <c r="H28" s="83">
        <v>0</v>
      </c>
      <c r="I28" s="83">
        <v>20.44</v>
      </c>
      <c r="J28" s="83">
        <v>0</v>
      </c>
      <c r="K28" s="83">
        <v>0</v>
      </c>
      <c r="L28" s="83">
        <f t="shared" si="10"/>
        <v>0</v>
      </c>
      <c r="M28" s="62">
        <v>0</v>
      </c>
      <c r="N28" s="83">
        <v>0</v>
      </c>
    </row>
    <row r="29" s="63" customFormat="1" ht="12" customHeight="1" spans="1:14">
      <c r="A29" s="78"/>
      <c r="B29" s="79" t="s">
        <v>74</v>
      </c>
      <c r="C29" s="80"/>
      <c r="D29" s="81"/>
      <c r="E29" s="82" t="s">
        <v>91</v>
      </c>
      <c r="F29" s="62">
        <f t="shared" si="2"/>
        <v>1668.94</v>
      </c>
      <c r="G29" s="83">
        <f t="shared" si="3"/>
        <v>707.7</v>
      </c>
      <c r="H29" s="83">
        <v>654.57</v>
      </c>
      <c r="I29" s="83">
        <v>25.58</v>
      </c>
      <c r="J29" s="83">
        <v>27.55</v>
      </c>
      <c r="K29" s="83">
        <v>0</v>
      </c>
      <c r="L29" s="83">
        <f t="shared" si="10"/>
        <v>961.24</v>
      </c>
      <c r="M29" s="62">
        <v>911.24</v>
      </c>
      <c r="N29" s="87">
        <v>50</v>
      </c>
    </row>
    <row r="30" s="63" customFormat="1" ht="12" customHeight="1" spans="1:14">
      <c r="A30" s="78"/>
      <c r="B30" s="79"/>
      <c r="C30" s="80" t="s">
        <v>74</v>
      </c>
      <c r="D30" s="81"/>
      <c r="E30" s="82" t="s">
        <v>92</v>
      </c>
      <c r="F30" s="62">
        <f t="shared" si="2"/>
        <v>1668.94</v>
      </c>
      <c r="G30" s="83">
        <f t="shared" si="3"/>
        <v>707.7</v>
      </c>
      <c r="H30" s="83">
        <v>654.57</v>
      </c>
      <c r="I30" s="83">
        <v>25.58</v>
      </c>
      <c r="J30" s="83">
        <v>27.55</v>
      </c>
      <c r="K30" s="83">
        <v>0</v>
      </c>
      <c r="L30" s="83">
        <f t="shared" si="10"/>
        <v>961.24</v>
      </c>
      <c r="M30" s="62">
        <v>911.24</v>
      </c>
      <c r="N30" s="87">
        <v>50</v>
      </c>
    </row>
    <row r="31" s="63" customFormat="1" ht="12" customHeight="1" spans="1:14">
      <c r="A31" s="78" t="s">
        <v>93</v>
      </c>
      <c r="B31" s="79"/>
      <c r="C31" s="80"/>
      <c r="D31" s="81"/>
      <c r="E31" s="82" t="s">
        <v>94</v>
      </c>
      <c r="F31" s="62">
        <f t="shared" si="2"/>
        <v>4</v>
      </c>
      <c r="G31" s="83">
        <f t="shared" si="3"/>
        <v>0</v>
      </c>
      <c r="H31" s="83">
        <v>0</v>
      </c>
      <c r="I31" s="83">
        <v>0</v>
      </c>
      <c r="J31" s="83">
        <v>0</v>
      </c>
      <c r="K31" s="83">
        <v>0</v>
      </c>
      <c r="L31" s="83">
        <f t="shared" si="10"/>
        <v>4</v>
      </c>
      <c r="M31" s="62">
        <v>4</v>
      </c>
      <c r="N31" s="83">
        <v>0</v>
      </c>
    </row>
    <row r="32" s="63" customFormat="1" ht="12" customHeight="1" spans="1:14">
      <c r="A32" s="78"/>
      <c r="B32" s="79" t="s">
        <v>70</v>
      </c>
      <c r="C32" s="80"/>
      <c r="D32" s="81"/>
      <c r="E32" s="82" t="s">
        <v>95</v>
      </c>
      <c r="F32" s="62">
        <f t="shared" si="2"/>
        <v>4</v>
      </c>
      <c r="G32" s="83">
        <f t="shared" si="3"/>
        <v>0</v>
      </c>
      <c r="H32" s="83">
        <v>0</v>
      </c>
      <c r="I32" s="83">
        <v>0</v>
      </c>
      <c r="J32" s="83">
        <v>0</v>
      </c>
      <c r="K32" s="83">
        <v>0</v>
      </c>
      <c r="L32" s="83">
        <f t="shared" si="10"/>
        <v>4</v>
      </c>
      <c r="M32" s="62">
        <v>4</v>
      </c>
      <c r="N32" s="83">
        <v>0</v>
      </c>
    </row>
    <row r="33" s="63" customFormat="1" ht="12" customHeight="1" spans="1:14">
      <c r="A33" s="78"/>
      <c r="B33" s="79"/>
      <c r="C33" s="80" t="s">
        <v>87</v>
      </c>
      <c r="D33" s="81"/>
      <c r="E33" s="82" t="s">
        <v>96</v>
      </c>
      <c r="F33" s="62">
        <f t="shared" si="2"/>
        <v>4</v>
      </c>
      <c r="G33" s="83">
        <f t="shared" si="3"/>
        <v>0</v>
      </c>
      <c r="H33" s="83">
        <v>0</v>
      </c>
      <c r="I33" s="83">
        <v>0</v>
      </c>
      <c r="J33" s="83">
        <v>0</v>
      </c>
      <c r="K33" s="83">
        <v>0</v>
      </c>
      <c r="L33" s="83">
        <f t="shared" si="10"/>
        <v>4</v>
      </c>
      <c r="M33" s="62">
        <v>4</v>
      </c>
      <c r="N33" s="83">
        <v>0</v>
      </c>
    </row>
    <row r="34" s="63" customFormat="1" ht="12" customHeight="1" spans="1:14">
      <c r="A34" s="78" t="s">
        <v>97</v>
      </c>
      <c r="B34" s="79"/>
      <c r="C34" s="80"/>
      <c r="D34" s="81"/>
      <c r="E34" s="82" t="s">
        <v>98</v>
      </c>
      <c r="F34" s="62">
        <f t="shared" si="2"/>
        <v>7138.34</v>
      </c>
      <c r="G34" s="83">
        <f t="shared" si="3"/>
        <v>7138.34</v>
      </c>
      <c r="H34" s="83">
        <v>7130.59</v>
      </c>
      <c r="I34" s="83">
        <v>7.75</v>
      </c>
      <c r="J34" s="83">
        <v>0</v>
      </c>
      <c r="K34" s="83">
        <v>0</v>
      </c>
      <c r="L34" s="83">
        <f t="shared" si="10"/>
        <v>0</v>
      </c>
      <c r="M34" s="62">
        <v>0</v>
      </c>
      <c r="N34" s="83">
        <v>0</v>
      </c>
    </row>
    <row r="35" s="63" customFormat="1" ht="12" customHeight="1" spans="1:14">
      <c r="A35" s="78"/>
      <c r="B35" s="79" t="s">
        <v>78</v>
      </c>
      <c r="C35" s="80"/>
      <c r="D35" s="81"/>
      <c r="E35" s="82" t="s">
        <v>99</v>
      </c>
      <c r="F35" s="62">
        <f t="shared" si="2"/>
        <v>7138.34</v>
      </c>
      <c r="G35" s="83">
        <f t="shared" si="3"/>
        <v>7138.34</v>
      </c>
      <c r="H35" s="83">
        <v>7130.59</v>
      </c>
      <c r="I35" s="83">
        <v>7.75</v>
      </c>
      <c r="J35" s="83">
        <v>0</v>
      </c>
      <c r="K35" s="83">
        <v>0</v>
      </c>
      <c r="L35" s="83">
        <f t="shared" si="10"/>
        <v>0</v>
      </c>
      <c r="M35" s="62">
        <v>0</v>
      </c>
      <c r="N35" s="83">
        <v>0</v>
      </c>
    </row>
    <row r="36" s="63" customFormat="1" ht="12" customHeight="1" spans="1:14">
      <c r="A36" s="78"/>
      <c r="B36" s="79"/>
      <c r="C36" s="80" t="s">
        <v>58</v>
      </c>
      <c r="D36" s="81"/>
      <c r="E36" s="82" t="s">
        <v>120</v>
      </c>
      <c r="F36" s="62">
        <f t="shared" si="2"/>
        <v>7.75</v>
      </c>
      <c r="G36" s="83">
        <f t="shared" si="3"/>
        <v>7.75</v>
      </c>
      <c r="H36" s="83">
        <v>0</v>
      </c>
      <c r="I36" s="83">
        <v>7.75</v>
      </c>
      <c r="J36" s="83">
        <v>0</v>
      </c>
      <c r="K36" s="83">
        <v>0</v>
      </c>
      <c r="L36" s="83">
        <f t="shared" si="10"/>
        <v>0</v>
      </c>
      <c r="M36" s="62">
        <v>0</v>
      </c>
      <c r="N36" s="83">
        <v>0</v>
      </c>
    </row>
    <row r="37" s="63" customFormat="1" ht="12" customHeight="1" spans="1:14">
      <c r="A37" s="78"/>
      <c r="B37" s="79"/>
      <c r="C37" s="80" t="s">
        <v>78</v>
      </c>
      <c r="D37" s="81"/>
      <c r="E37" s="82" t="s">
        <v>121</v>
      </c>
      <c r="F37" s="62">
        <f t="shared" si="2"/>
        <v>7130.59</v>
      </c>
      <c r="G37" s="83">
        <f t="shared" si="3"/>
        <v>7130.59</v>
      </c>
      <c r="H37" s="83">
        <v>7130.59</v>
      </c>
      <c r="I37" s="83">
        <v>0</v>
      </c>
      <c r="J37" s="83">
        <v>0</v>
      </c>
      <c r="K37" s="83">
        <v>0</v>
      </c>
      <c r="L37" s="83">
        <f t="shared" si="10"/>
        <v>0</v>
      </c>
      <c r="M37" s="62">
        <v>0</v>
      </c>
      <c r="N37" s="83">
        <v>0</v>
      </c>
    </row>
    <row r="38" s="63" customFormat="1" ht="12" customHeight="1" spans="1:14">
      <c r="A38" s="78" t="s">
        <v>102</v>
      </c>
      <c r="B38" s="79"/>
      <c r="C38" s="80"/>
      <c r="D38" s="81"/>
      <c r="E38" s="82" t="s">
        <v>103</v>
      </c>
      <c r="F38" s="62">
        <f t="shared" si="2"/>
        <v>3833.85</v>
      </c>
      <c r="G38" s="83">
        <f t="shared" si="3"/>
        <v>3833.85</v>
      </c>
      <c r="H38" s="83">
        <v>3833.85</v>
      </c>
      <c r="I38" s="83">
        <v>0</v>
      </c>
      <c r="J38" s="83">
        <v>0</v>
      </c>
      <c r="K38" s="83">
        <v>0</v>
      </c>
      <c r="L38" s="83">
        <f t="shared" si="10"/>
        <v>0</v>
      </c>
      <c r="M38" s="62">
        <v>0</v>
      </c>
      <c r="N38" s="83">
        <v>0</v>
      </c>
    </row>
    <row r="39" s="63" customFormat="1" ht="12" customHeight="1" spans="1:14">
      <c r="A39" s="78"/>
      <c r="B39" s="79" t="s">
        <v>104</v>
      </c>
      <c r="C39" s="80"/>
      <c r="D39" s="81"/>
      <c r="E39" s="82" t="s">
        <v>105</v>
      </c>
      <c r="F39" s="62">
        <f t="shared" si="2"/>
        <v>3833.85</v>
      </c>
      <c r="G39" s="83">
        <f t="shared" si="3"/>
        <v>3833.85</v>
      </c>
      <c r="H39" s="83">
        <v>3833.85</v>
      </c>
      <c r="I39" s="83">
        <v>0</v>
      </c>
      <c r="J39" s="83">
        <v>0</v>
      </c>
      <c r="K39" s="83">
        <v>0</v>
      </c>
      <c r="L39" s="83">
        <f t="shared" si="10"/>
        <v>0</v>
      </c>
      <c r="M39" s="62">
        <v>0</v>
      </c>
      <c r="N39" s="83">
        <v>0</v>
      </c>
    </row>
    <row r="40" s="63" customFormat="1" ht="12" customHeight="1" spans="1:14">
      <c r="A40" s="78"/>
      <c r="B40" s="79"/>
      <c r="C40" s="80" t="s">
        <v>58</v>
      </c>
      <c r="D40" s="81"/>
      <c r="E40" s="82" t="s">
        <v>106</v>
      </c>
      <c r="F40" s="62">
        <f t="shared" si="2"/>
        <v>11.71</v>
      </c>
      <c r="G40" s="83">
        <f t="shared" si="3"/>
        <v>11.71</v>
      </c>
      <c r="H40" s="83">
        <v>11.71</v>
      </c>
      <c r="I40" s="83">
        <v>0</v>
      </c>
      <c r="J40" s="83">
        <v>0</v>
      </c>
      <c r="K40" s="83">
        <v>0</v>
      </c>
      <c r="L40" s="83">
        <f t="shared" si="10"/>
        <v>0</v>
      </c>
      <c r="M40" s="62">
        <v>0</v>
      </c>
      <c r="N40" s="83">
        <v>0</v>
      </c>
    </row>
    <row r="41" s="63" customFormat="1" ht="12" customHeight="1" spans="1:14">
      <c r="A41" s="78"/>
      <c r="B41" s="79"/>
      <c r="C41" s="80" t="s">
        <v>66</v>
      </c>
      <c r="D41" s="81"/>
      <c r="E41" s="82" t="s">
        <v>122</v>
      </c>
      <c r="F41" s="62">
        <f t="shared" si="2"/>
        <v>3104.78</v>
      </c>
      <c r="G41" s="83">
        <f t="shared" si="3"/>
        <v>3104.78</v>
      </c>
      <c r="H41" s="83">
        <v>3104.78</v>
      </c>
      <c r="I41" s="83">
        <v>0</v>
      </c>
      <c r="J41" s="83">
        <v>0</v>
      </c>
      <c r="K41" s="83">
        <v>0</v>
      </c>
      <c r="L41" s="83">
        <f t="shared" si="10"/>
        <v>0</v>
      </c>
      <c r="M41" s="62">
        <v>0</v>
      </c>
      <c r="N41" s="83">
        <v>0</v>
      </c>
    </row>
    <row r="42" s="63" customFormat="1" ht="12" customHeight="1" spans="1:14">
      <c r="A42" s="78"/>
      <c r="B42" s="79"/>
      <c r="C42" s="80" t="s">
        <v>74</v>
      </c>
      <c r="D42" s="81"/>
      <c r="E42" s="82" t="s">
        <v>107</v>
      </c>
      <c r="F42" s="62">
        <f t="shared" si="2"/>
        <v>717.36</v>
      </c>
      <c r="G42" s="83">
        <f t="shared" si="3"/>
        <v>717.36</v>
      </c>
      <c r="H42" s="83">
        <v>717.36</v>
      </c>
      <c r="I42" s="83">
        <v>0</v>
      </c>
      <c r="J42" s="83">
        <v>0</v>
      </c>
      <c r="K42" s="83">
        <v>0</v>
      </c>
      <c r="L42" s="83">
        <f t="shared" si="10"/>
        <v>0</v>
      </c>
      <c r="M42" s="62">
        <v>0</v>
      </c>
      <c r="N42" s="83">
        <v>0</v>
      </c>
    </row>
  </sheetData>
  <mergeCells count="8">
    <mergeCell ref="A2:M2"/>
    <mergeCell ref="A3:E3"/>
    <mergeCell ref="A4:C4"/>
    <mergeCell ref="G4:K4"/>
    <mergeCell ref="L4:N4"/>
    <mergeCell ref="D4:D5"/>
    <mergeCell ref="E4:E5"/>
    <mergeCell ref="F4:F5"/>
  </mergeCells>
  <printOptions horizontalCentered="1"/>
  <pageMargins left="0.590277777777778" right="0.590277777777778" top="0.314583333333333" bottom="0.393055555555556"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workbookViewId="0">
      <selection activeCell="L11" sqref="L11"/>
    </sheetView>
  </sheetViews>
  <sheetFormatPr defaultColWidth="10" defaultRowHeight="13.5"/>
  <cols>
    <col min="1" max="1" width="4.88333333333333" customWidth="1"/>
    <col min="2" max="2" width="4.61666666666667" customWidth="1"/>
    <col min="3" max="3" width="7.875" customWidth="1"/>
    <col min="4" max="4" width="4.61666666666667" customWidth="1"/>
    <col min="5" max="5" width="5.20833333333333" customWidth="1"/>
    <col min="6" max="6" width="12.25" customWidth="1"/>
    <col min="7" max="7" width="8.5" customWidth="1"/>
    <col min="8" max="8" width="9.625" customWidth="1"/>
    <col min="9" max="9" width="8.625" customWidth="1"/>
    <col min="10" max="10" width="8.375" customWidth="1"/>
    <col min="11" max="11" width="6.125" customWidth="1"/>
    <col min="12" max="12" width="11.625" customWidth="1"/>
    <col min="13" max="13" width="8.375" customWidth="1"/>
    <col min="14" max="14" width="7.25" customWidth="1"/>
    <col min="15" max="15" width="8.375" customWidth="1"/>
    <col min="16" max="16" width="6.375" customWidth="1"/>
    <col min="17" max="17" width="8.75" customWidth="1"/>
    <col min="18" max="18" width="8.625" customWidth="1"/>
    <col min="19" max="19" width="7.875" customWidth="1"/>
    <col min="20" max="25" width="9.76666666666667" customWidth="1"/>
  </cols>
  <sheetData>
    <row r="1" ht="14.3" customHeight="1" spans="1:19">
      <c r="A1" s="23"/>
      <c r="S1" s="7" t="s">
        <v>164</v>
      </c>
    </row>
    <row r="2" ht="26.35" customHeight="1" spans="1:19">
      <c r="A2" s="1" t="s">
        <v>165</v>
      </c>
      <c r="B2" s="1"/>
      <c r="C2" s="1"/>
      <c r="D2" s="1"/>
      <c r="E2" s="1"/>
      <c r="F2" s="1"/>
      <c r="G2" s="1"/>
      <c r="H2" s="1"/>
      <c r="I2" s="1"/>
      <c r="J2" s="1"/>
      <c r="K2" s="1"/>
      <c r="L2" s="1"/>
      <c r="M2" s="1"/>
      <c r="N2" s="1"/>
      <c r="O2" s="1"/>
      <c r="P2" s="1"/>
      <c r="Q2" s="1"/>
      <c r="R2" s="1"/>
      <c r="S2" s="1"/>
    </row>
    <row r="3" ht="14.3" customHeight="1" spans="1:8">
      <c r="A3" s="7"/>
      <c r="B3" s="7"/>
      <c r="C3" s="7"/>
      <c r="D3" s="7"/>
      <c r="E3" s="7"/>
      <c r="F3" s="7"/>
      <c r="G3" s="7"/>
      <c r="H3" s="7"/>
    </row>
    <row r="4" ht="14.3" customHeight="1" spans="1:19">
      <c r="A4" s="24" t="s">
        <v>166</v>
      </c>
      <c r="B4" s="24"/>
      <c r="C4" s="24"/>
      <c r="D4" s="24"/>
      <c r="E4" s="24"/>
      <c r="F4" s="24"/>
      <c r="G4" s="24"/>
      <c r="H4" s="24"/>
      <c r="I4" s="24"/>
      <c r="J4" s="24"/>
      <c r="K4" s="24"/>
      <c r="L4" s="24"/>
      <c r="S4" s="23" t="s">
        <v>3</v>
      </c>
    </row>
    <row r="5" ht="28.9" customHeight="1" spans="1:19">
      <c r="A5" s="25" t="s">
        <v>167</v>
      </c>
      <c r="B5" s="25"/>
      <c r="C5" s="25"/>
      <c r="D5" s="25" t="s">
        <v>168</v>
      </c>
      <c r="E5" s="25"/>
      <c r="F5" s="25"/>
      <c r="G5" s="25" t="s">
        <v>50</v>
      </c>
      <c r="H5" s="25" t="s">
        <v>51</v>
      </c>
      <c r="I5" s="25"/>
      <c r="J5" s="25"/>
      <c r="K5" s="25"/>
      <c r="L5" s="25"/>
      <c r="M5" s="25"/>
      <c r="N5" s="55" t="s">
        <v>12</v>
      </c>
      <c r="O5" s="56" t="s">
        <v>13</v>
      </c>
      <c r="P5" s="56" t="s">
        <v>14</v>
      </c>
      <c r="Q5" s="61" t="s">
        <v>15</v>
      </c>
      <c r="R5" s="56" t="s">
        <v>16</v>
      </c>
      <c r="S5" s="56" t="s">
        <v>17</v>
      </c>
    </row>
    <row r="6" ht="34.95" customHeight="1" spans="1:19">
      <c r="A6" s="25" t="s">
        <v>52</v>
      </c>
      <c r="B6" s="25" t="s">
        <v>53</v>
      </c>
      <c r="C6" s="25" t="s">
        <v>169</v>
      </c>
      <c r="D6" s="25" t="s">
        <v>52</v>
      </c>
      <c r="E6" s="25" t="s">
        <v>53</v>
      </c>
      <c r="F6" s="25" t="s">
        <v>169</v>
      </c>
      <c r="G6" s="25"/>
      <c r="H6" s="25" t="s">
        <v>24</v>
      </c>
      <c r="I6" s="25" t="s">
        <v>26</v>
      </c>
      <c r="J6" s="25" t="s">
        <v>20</v>
      </c>
      <c r="K6" s="25" t="s">
        <v>21</v>
      </c>
      <c r="L6" s="25" t="s">
        <v>22</v>
      </c>
      <c r="M6" s="25" t="s">
        <v>23</v>
      </c>
      <c r="N6" s="55"/>
      <c r="O6" s="56"/>
      <c r="P6" s="56"/>
      <c r="Q6" s="61"/>
      <c r="R6" s="56"/>
      <c r="S6" s="56"/>
    </row>
    <row r="7" ht="33" customHeight="1" spans="1:19">
      <c r="A7" s="34"/>
      <c r="B7" s="25"/>
      <c r="C7" s="25"/>
      <c r="D7" s="25"/>
      <c r="E7" s="25"/>
      <c r="F7" s="25" t="s">
        <v>170</v>
      </c>
      <c r="G7" s="38">
        <f>SUM(G8:G11)</f>
        <v>83533.71</v>
      </c>
      <c r="H7" s="38">
        <f t="shared" ref="H7:S7" si="0">SUM(H8:H11)</f>
        <v>60686.75</v>
      </c>
      <c r="I7" s="38">
        <f t="shared" si="0"/>
        <v>60083.75</v>
      </c>
      <c r="J7" s="38">
        <f t="shared" si="0"/>
        <v>603</v>
      </c>
      <c r="K7" s="38">
        <f t="shared" si="0"/>
        <v>0</v>
      </c>
      <c r="L7" s="38">
        <f t="shared" si="0"/>
        <v>0</v>
      </c>
      <c r="M7" s="38">
        <f t="shared" si="0"/>
        <v>0</v>
      </c>
      <c r="N7" s="58">
        <f t="shared" si="0"/>
        <v>0</v>
      </c>
      <c r="O7" s="59">
        <f t="shared" si="0"/>
        <v>0</v>
      </c>
      <c r="P7" s="59">
        <f t="shared" si="0"/>
        <v>0</v>
      </c>
      <c r="Q7" s="59">
        <f t="shared" si="0"/>
        <v>22846.96</v>
      </c>
      <c r="R7" s="59">
        <f t="shared" si="0"/>
        <v>0</v>
      </c>
      <c r="S7" s="59">
        <f t="shared" si="0"/>
        <v>0</v>
      </c>
    </row>
    <row r="8" ht="33" customHeight="1" spans="1:19">
      <c r="A8" s="39" t="s">
        <v>171</v>
      </c>
      <c r="B8" s="39"/>
      <c r="C8" s="40" t="s">
        <v>112</v>
      </c>
      <c r="D8" s="39" t="s">
        <v>172</v>
      </c>
      <c r="E8" s="39"/>
      <c r="F8" s="41" t="s">
        <v>173</v>
      </c>
      <c r="G8" s="3">
        <f>H8+Q8</f>
        <v>52347.96</v>
      </c>
      <c r="H8" s="3">
        <f>SUM(I8:M8)</f>
        <v>52344.96</v>
      </c>
      <c r="I8" s="3">
        <v>52151.96</v>
      </c>
      <c r="J8" s="3">
        <v>193</v>
      </c>
      <c r="K8" s="38">
        <f t="shared" ref="K8:P8" si="1">SUM(K9:K12)</f>
        <v>0</v>
      </c>
      <c r="L8" s="38">
        <f t="shared" si="1"/>
        <v>0</v>
      </c>
      <c r="M8" s="38">
        <f t="shared" si="1"/>
        <v>0</v>
      </c>
      <c r="N8" s="58">
        <f t="shared" si="1"/>
        <v>0</v>
      </c>
      <c r="O8" s="59">
        <f t="shared" si="1"/>
        <v>0</v>
      </c>
      <c r="P8" s="59">
        <f t="shared" si="1"/>
        <v>0</v>
      </c>
      <c r="Q8" s="50">
        <v>3</v>
      </c>
      <c r="R8" s="59">
        <f t="shared" ref="R8:R11" si="2">SUM(R9:R12)</f>
        <v>0</v>
      </c>
      <c r="S8" s="59">
        <f t="shared" ref="S8:S11" si="3">SUM(S9:S12)</f>
        <v>0</v>
      </c>
    </row>
    <row r="9" ht="33" customHeight="1" spans="1:19">
      <c r="A9" s="42">
        <v>302</v>
      </c>
      <c r="B9" s="42"/>
      <c r="C9" s="43" t="s">
        <v>114</v>
      </c>
      <c r="D9" s="42">
        <v>502</v>
      </c>
      <c r="E9" s="44"/>
      <c r="F9" s="45" t="s">
        <v>174</v>
      </c>
      <c r="G9" s="46">
        <f>H9+Q9</f>
        <v>6087.73</v>
      </c>
      <c r="H9" s="46">
        <f>SUM(I9:M9)</f>
        <v>6087.73</v>
      </c>
      <c r="I9" s="46">
        <f>3829.94+1847.79</f>
        <v>5677.73</v>
      </c>
      <c r="J9" s="46">
        <v>410</v>
      </c>
      <c r="K9" s="60">
        <f t="shared" ref="K9:P9" si="4">SUM(K10:K13)</f>
        <v>0</v>
      </c>
      <c r="L9" s="60">
        <f t="shared" si="4"/>
        <v>0</v>
      </c>
      <c r="M9" s="60">
        <f t="shared" si="4"/>
        <v>0</v>
      </c>
      <c r="N9" s="59">
        <f t="shared" si="4"/>
        <v>0</v>
      </c>
      <c r="O9" s="59">
        <f t="shared" si="4"/>
        <v>0</v>
      </c>
      <c r="P9" s="59">
        <f t="shared" si="4"/>
        <v>0</v>
      </c>
      <c r="Q9" s="62">
        <v>0</v>
      </c>
      <c r="R9" s="59">
        <f t="shared" si="2"/>
        <v>0</v>
      </c>
      <c r="S9" s="59">
        <f t="shared" si="3"/>
        <v>0</v>
      </c>
    </row>
    <row r="10" ht="33" customHeight="1" spans="1:19">
      <c r="A10" s="47">
        <v>303</v>
      </c>
      <c r="B10" s="47"/>
      <c r="C10" s="47" t="s">
        <v>113</v>
      </c>
      <c r="D10" s="47">
        <v>509</v>
      </c>
      <c r="E10" s="48"/>
      <c r="F10" s="49" t="s">
        <v>113</v>
      </c>
      <c r="G10" s="50">
        <f>H10+Q10</f>
        <v>19621.22</v>
      </c>
      <c r="H10" s="50">
        <f>SUM(I10:M10)</f>
        <v>2254.06</v>
      </c>
      <c r="I10" s="50">
        <v>2254.06</v>
      </c>
      <c r="J10" s="59">
        <f t="shared" ref="J10:P10" si="5">SUM(J11:J14)</f>
        <v>0</v>
      </c>
      <c r="K10" s="59">
        <f t="shared" si="5"/>
        <v>0</v>
      </c>
      <c r="L10" s="59">
        <f t="shared" si="5"/>
        <v>0</v>
      </c>
      <c r="M10" s="59">
        <f t="shared" si="5"/>
        <v>0</v>
      </c>
      <c r="N10" s="59">
        <f t="shared" si="5"/>
        <v>0</v>
      </c>
      <c r="O10" s="59">
        <f t="shared" si="5"/>
        <v>0</v>
      </c>
      <c r="P10" s="59">
        <f t="shared" si="5"/>
        <v>0</v>
      </c>
      <c r="Q10" s="50">
        <v>17367.16</v>
      </c>
      <c r="R10" s="59">
        <f t="shared" si="2"/>
        <v>0</v>
      </c>
      <c r="S10" s="59">
        <f t="shared" si="3"/>
        <v>0</v>
      </c>
    </row>
    <row r="11" ht="33" customHeight="1" spans="1:19">
      <c r="A11" s="51">
        <v>310</v>
      </c>
      <c r="B11" s="2"/>
      <c r="C11" s="52" t="s">
        <v>115</v>
      </c>
      <c r="D11" s="53">
        <v>503</v>
      </c>
      <c r="E11" s="53"/>
      <c r="F11" s="53" t="s">
        <v>175</v>
      </c>
      <c r="G11" s="50">
        <f>H11+Q11</f>
        <v>5476.8</v>
      </c>
      <c r="H11" s="50">
        <f>SUM(I11:M11)</f>
        <v>0</v>
      </c>
      <c r="I11" s="59">
        <f t="shared" ref="I11:P11" si="6">SUM(I12:I15)</f>
        <v>0</v>
      </c>
      <c r="J11" s="59">
        <f t="shared" si="6"/>
        <v>0</v>
      </c>
      <c r="K11" s="59">
        <f t="shared" si="6"/>
        <v>0</v>
      </c>
      <c r="L11" s="59">
        <f t="shared" si="6"/>
        <v>0</v>
      </c>
      <c r="M11" s="59">
        <f t="shared" si="6"/>
        <v>0</v>
      </c>
      <c r="N11" s="59">
        <f t="shared" si="6"/>
        <v>0</v>
      </c>
      <c r="O11" s="59">
        <f t="shared" si="6"/>
        <v>0</v>
      </c>
      <c r="P11" s="59">
        <f t="shared" si="6"/>
        <v>0</v>
      </c>
      <c r="Q11" s="50">
        <v>5476.8</v>
      </c>
      <c r="R11" s="59">
        <f t="shared" si="2"/>
        <v>0</v>
      </c>
      <c r="S11" s="59">
        <f t="shared" si="3"/>
        <v>0</v>
      </c>
    </row>
    <row r="12" ht="33" customHeight="1" spans="1:19">
      <c r="A12" s="54"/>
      <c r="B12" s="25"/>
      <c r="C12" s="55"/>
      <c r="D12" s="56"/>
      <c r="E12" s="56"/>
      <c r="F12" s="56"/>
      <c r="G12" s="57"/>
      <c r="H12" s="57"/>
      <c r="I12" s="57"/>
      <c r="J12" s="57"/>
      <c r="K12" s="57"/>
      <c r="L12" s="57"/>
      <c r="M12" s="57"/>
      <c r="N12" s="57"/>
      <c r="O12" s="57"/>
      <c r="P12" s="57"/>
      <c r="Q12" s="57"/>
      <c r="R12" s="57"/>
      <c r="S12" s="57"/>
    </row>
    <row r="13" ht="33" customHeight="1" spans="1:19">
      <c r="A13" s="54"/>
      <c r="B13" s="25"/>
      <c r="C13" s="55"/>
      <c r="D13" s="56"/>
      <c r="E13" s="56"/>
      <c r="F13" s="56"/>
      <c r="G13" s="57"/>
      <c r="H13" s="57"/>
      <c r="I13" s="57"/>
      <c r="J13" s="57"/>
      <c r="K13" s="57"/>
      <c r="L13" s="57"/>
      <c r="M13" s="57"/>
      <c r="N13" s="57"/>
      <c r="O13" s="57"/>
      <c r="P13" s="57"/>
      <c r="Q13" s="57"/>
      <c r="R13" s="57"/>
      <c r="S13" s="57"/>
    </row>
    <row r="14" ht="33" customHeight="1" spans="1:19">
      <c r="A14" s="54"/>
      <c r="B14" s="25"/>
      <c r="C14" s="55"/>
      <c r="D14" s="56"/>
      <c r="E14" s="56"/>
      <c r="F14" s="56"/>
      <c r="G14" s="57"/>
      <c r="H14" s="57"/>
      <c r="I14" s="57"/>
      <c r="J14" s="57"/>
      <c r="K14" s="57"/>
      <c r="L14" s="57"/>
      <c r="M14" s="57"/>
      <c r="N14" s="57"/>
      <c r="O14" s="57"/>
      <c r="P14" s="57"/>
      <c r="Q14" s="57"/>
      <c r="R14" s="57"/>
      <c r="S14" s="57"/>
    </row>
  </sheetData>
  <mergeCells count="13">
    <mergeCell ref="A2:S2"/>
    <mergeCell ref="A3:H3"/>
    <mergeCell ref="A4:L4"/>
    <mergeCell ref="A5:C5"/>
    <mergeCell ref="D5:F5"/>
    <mergeCell ref="H5:M5"/>
    <mergeCell ref="G5:G6"/>
    <mergeCell ref="N5:N6"/>
    <mergeCell ref="O5:O6"/>
    <mergeCell ref="P5:P6"/>
    <mergeCell ref="Q5:Q6"/>
    <mergeCell ref="R5:R6"/>
    <mergeCell ref="S5:S6"/>
  </mergeCells>
  <printOptions horizontalCentered="1"/>
  <pageMargins left="0.393055555555556" right="0.393055555555556" top="0.786805555555556" bottom="0.786805555555556" header="0" footer="0"/>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I12" sqref="I12"/>
    </sheetView>
  </sheetViews>
  <sheetFormatPr defaultColWidth="10" defaultRowHeight="13.5"/>
  <cols>
    <col min="1" max="1" width="9.76666666666667" customWidth="1"/>
    <col min="2" max="2" width="42.375" customWidth="1"/>
    <col min="3" max="3" width="43.375" customWidth="1"/>
    <col min="4" max="4" width="19.625" customWidth="1"/>
    <col min="5" max="11" width="9.76666666666667" customWidth="1"/>
  </cols>
  <sheetData>
    <row r="1" ht="14.3" customHeight="1" spans="1:4">
      <c r="A1" s="23"/>
      <c r="D1" s="7" t="s">
        <v>176</v>
      </c>
    </row>
    <row r="2" ht="35.4" customHeight="1" spans="1:4">
      <c r="A2" s="1" t="s">
        <v>177</v>
      </c>
      <c r="B2" s="1"/>
      <c r="C2" s="1"/>
      <c r="D2" s="1"/>
    </row>
    <row r="3" ht="27" customHeight="1" spans="1:4">
      <c r="A3" s="24" t="s">
        <v>178</v>
      </c>
      <c r="B3" s="24"/>
      <c r="C3" s="24"/>
      <c r="D3" s="7" t="s">
        <v>3</v>
      </c>
    </row>
    <row r="4" ht="27" customHeight="1" spans="1:4">
      <c r="A4" s="32" t="s">
        <v>179</v>
      </c>
      <c r="B4" s="32"/>
      <c r="C4" s="32" t="s">
        <v>180</v>
      </c>
      <c r="D4" s="32"/>
    </row>
    <row r="5" ht="27" customHeight="1" spans="1:4">
      <c r="A5" s="25" t="s">
        <v>181</v>
      </c>
      <c r="B5" s="25"/>
      <c r="C5" s="33">
        <v>31.12</v>
      </c>
      <c r="D5" s="33"/>
    </row>
    <row r="6" ht="27" customHeight="1" spans="1:4">
      <c r="A6" s="34" t="s">
        <v>182</v>
      </c>
      <c r="B6" s="34"/>
      <c r="C6" s="33">
        <v>0</v>
      </c>
      <c r="D6" s="33"/>
    </row>
    <row r="7" ht="27" customHeight="1" spans="1:4">
      <c r="A7" s="35" t="s">
        <v>183</v>
      </c>
      <c r="B7" s="35"/>
      <c r="C7" s="36">
        <v>1</v>
      </c>
      <c r="D7" s="36"/>
    </row>
    <row r="8" ht="27" customHeight="1" spans="1:4">
      <c r="A8" s="11" t="s">
        <v>184</v>
      </c>
      <c r="B8" s="11"/>
      <c r="C8" s="37">
        <v>30.12</v>
      </c>
      <c r="D8" s="37"/>
    </row>
    <row r="9" ht="27" customHeight="1" spans="1:4">
      <c r="A9" s="34" t="s">
        <v>185</v>
      </c>
      <c r="B9" s="34"/>
      <c r="C9" s="33">
        <v>30.12</v>
      </c>
      <c r="D9" s="33"/>
    </row>
    <row r="10" ht="27" customHeight="1" spans="1:4">
      <c r="A10" s="34" t="s">
        <v>186</v>
      </c>
      <c r="B10" s="34"/>
      <c r="C10" s="33">
        <v>0</v>
      </c>
      <c r="D10" s="33"/>
    </row>
    <row r="11" ht="68" customHeight="1" spans="1:4">
      <c r="A11" s="23" t="s">
        <v>187</v>
      </c>
      <c r="B11" s="23"/>
      <c r="C11" s="23"/>
      <c r="D11" s="23"/>
    </row>
    <row r="12" ht="14.3" customHeight="1"/>
    <row r="13" ht="14.3" customHeight="1" spans="10:10">
      <c r="J13" s="23" t="s">
        <v>41</v>
      </c>
    </row>
  </sheetData>
  <mergeCells count="17">
    <mergeCell ref="A2:D2"/>
    <mergeCell ref="A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rintOptions horizontalCentered="1"/>
  <pageMargins left="0.590277777777778" right="0.590277777777778" top="0.786805555555556" bottom="0.786805555555556"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4" sqref="A4:N7"/>
    </sheetView>
  </sheetViews>
  <sheetFormatPr defaultColWidth="10" defaultRowHeight="13.5" outlineLevelRow="7"/>
  <cols>
    <col min="1" max="2" width="3.93333333333333" customWidth="1"/>
    <col min="3" max="3" width="5.425" customWidth="1"/>
    <col min="4" max="4" width="9.76666666666667" customWidth="1"/>
    <col min="5" max="5" width="13.5666666666667" customWidth="1"/>
    <col min="6" max="6" width="7.75" customWidth="1"/>
    <col min="7" max="7" width="9.875" customWidth="1"/>
    <col min="8" max="8" width="11.375" customWidth="1"/>
    <col min="9" max="9" width="16.2833333333333" customWidth="1"/>
    <col min="10" max="10" width="12.4833333333333" customWidth="1"/>
    <col min="11" max="11" width="9.76666666666667" customWidth="1"/>
    <col min="12" max="12" width="10" customWidth="1"/>
    <col min="13" max="13" width="12.75" customWidth="1"/>
    <col min="14" max="14" width="10.625" customWidth="1"/>
    <col min="15" max="15" width="9.76666666666667" customWidth="1"/>
  </cols>
  <sheetData>
    <row r="1" ht="14.3" customHeight="1" spans="1:14">
      <c r="A1" s="23"/>
      <c r="N1" s="7" t="s">
        <v>188</v>
      </c>
    </row>
    <row r="2" ht="30.9" customHeight="1" spans="1:14">
      <c r="A2" s="1" t="s">
        <v>189</v>
      </c>
      <c r="B2" s="1"/>
      <c r="C2" s="1"/>
      <c r="D2" s="1"/>
      <c r="E2" s="1"/>
      <c r="F2" s="1"/>
      <c r="G2" s="1"/>
      <c r="H2" s="1"/>
      <c r="I2" s="1"/>
      <c r="J2" s="1"/>
      <c r="K2" s="1"/>
      <c r="L2" s="1"/>
      <c r="M2" s="1"/>
      <c r="N2" s="1"/>
    </row>
    <row r="3" ht="42" customHeight="1" spans="1:14">
      <c r="A3" s="24" t="s">
        <v>190</v>
      </c>
      <c r="B3" s="24"/>
      <c r="C3" s="24"/>
      <c r="D3" s="24"/>
      <c r="E3" s="24"/>
      <c r="F3" s="24"/>
      <c r="G3" s="24"/>
      <c r="H3" s="24"/>
      <c r="I3" s="24"/>
      <c r="J3" s="24"/>
      <c r="K3" s="24"/>
      <c r="L3" s="24"/>
      <c r="M3" s="24"/>
      <c r="N3" s="28" t="s">
        <v>3</v>
      </c>
    </row>
    <row r="4" ht="42" customHeight="1" spans="1:14">
      <c r="A4" s="25" t="s">
        <v>47</v>
      </c>
      <c r="B4" s="25"/>
      <c r="C4" s="25"/>
      <c r="D4" s="25" t="s">
        <v>191</v>
      </c>
      <c r="E4" s="25" t="s">
        <v>49</v>
      </c>
      <c r="F4" s="25" t="s">
        <v>50</v>
      </c>
      <c r="G4" s="25" t="s">
        <v>192</v>
      </c>
      <c r="H4" s="25"/>
      <c r="I4" s="25"/>
      <c r="J4" s="25"/>
      <c r="K4" s="25"/>
      <c r="L4" s="25" t="s">
        <v>111</v>
      </c>
      <c r="M4" s="25"/>
      <c r="N4" s="25"/>
    </row>
    <row r="5" ht="42" customHeight="1" spans="1:14">
      <c r="A5" s="25" t="s">
        <v>52</v>
      </c>
      <c r="B5" s="25" t="s">
        <v>53</v>
      </c>
      <c r="C5" s="25" t="s">
        <v>54</v>
      </c>
      <c r="D5" s="25"/>
      <c r="E5" s="25"/>
      <c r="F5" s="25"/>
      <c r="G5" s="25" t="s">
        <v>24</v>
      </c>
      <c r="H5" s="25" t="s">
        <v>112</v>
      </c>
      <c r="I5" s="25" t="s">
        <v>113</v>
      </c>
      <c r="J5" s="25" t="s">
        <v>114</v>
      </c>
      <c r="K5" s="25" t="s">
        <v>115</v>
      </c>
      <c r="L5" s="25" t="s">
        <v>24</v>
      </c>
      <c r="M5" s="25" t="s">
        <v>116</v>
      </c>
      <c r="N5" s="25" t="s">
        <v>117</v>
      </c>
    </row>
    <row r="6" ht="42" customHeight="1" spans="1:14">
      <c r="A6" s="25" t="s">
        <v>41</v>
      </c>
      <c r="B6" s="25"/>
      <c r="C6" s="25"/>
      <c r="D6" s="25"/>
      <c r="E6" s="25" t="s">
        <v>55</v>
      </c>
      <c r="F6" s="3">
        <v>0</v>
      </c>
      <c r="G6" s="3">
        <v>0</v>
      </c>
      <c r="H6" s="3">
        <v>0</v>
      </c>
      <c r="I6" s="3">
        <v>0</v>
      </c>
      <c r="J6" s="3">
        <v>0</v>
      </c>
      <c r="K6" s="3">
        <v>0</v>
      </c>
      <c r="L6" s="3">
        <v>0</v>
      </c>
      <c r="M6" s="3">
        <v>0</v>
      </c>
      <c r="N6" s="3">
        <v>0</v>
      </c>
    </row>
    <row r="7" ht="42" customHeight="1" spans="1:14">
      <c r="A7" s="25"/>
      <c r="B7" s="25"/>
      <c r="C7" s="25"/>
      <c r="D7" s="25"/>
      <c r="E7" s="26"/>
      <c r="F7" s="3">
        <v>0</v>
      </c>
      <c r="G7" s="3">
        <v>0</v>
      </c>
      <c r="H7" s="3">
        <v>0</v>
      </c>
      <c r="I7" s="3">
        <v>0</v>
      </c>
      <c r="J7" s="3">
        <v>0</v>
      </c>
      <c r="K7" s="3">
        <v>0</v>
      </c>
      <c r="L7" s="3">
        <v>0</v>
      </c>
      <c r="M7" s="3">
        <v>0</v>
      </c>
      <c r="N7" s="3">
        <v>0</v>
      </c>
    </row>
    <row r="8" ht="42" customHeight="1" spans="1:14">
      <c r="A8" s="29"/>
      <c r="B8" s="29"/>
      <c r="C8" s="29"/>
      <c r="D8" s="29"/>
      <c r="E8" s="30"/>
      <c r="F8" s="31">
        <v>0</v>
      </c>
      <c r="G8" s="31">
        <v>0</v>
      </c>
      <c r="H8" s="31">
        <v>0</v>
      </c>
      <c r="I8" s="31">
        <v>0</v>
      </c>
      <c r="J8" s="31">
        <v>0</v>
      </c>
      <c r="K8" s="31">
        <v>0</v>
      </c>
      <c r="L8" s="31">
        <v>0</v>
      </c>
      <c r="M8" s="31">
        <v>0</v>
      </c>
      <c r="N8" s="31">
        <v>0</v>
      </c>
    </row>
  </sheetData>
  <mergeCells count="8">
    <mergeCell ref="A2:N2"/>
    <mergeCell ref="A3:M3"/>
    <mergeCell ref="A4:C4"/>
    <mergeCell ref="G4:K4"/>
    <mergeCell ref="L4:N4"/>
    <mergeCell ref="D4:D5"/>
    <mergeCell ref="E4:E5"/>
    <mergeCell ref="F4:F5"/>
  </mergeCells>
  <printOptions horizontalCentered="1"/>
  <pageMargins left="0.393055555555556" right="0.393055555555556" top="0.786805555555556" bottom="0.786805555555556"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H7" sqref="H7"/>
    </sheetView>
  </sheetViews>
  <sheetFormatPr defaultColWidth="10" defaultRowHeight="13.5" outlineLevelRow="7"/>
  <cols>
    <col min="1" max="2" width="3.93333333333333" customWidth="1"/>
    <col min="3" max="3" width="5.425" customWidth="1"/>
    <col min="4" max="4" width="9.76666666666667" customWidth="1"/>
    <col min="5" max="5" width="11.625" customWidth="1"/>
    <col min="6" max="6" width="7.75" customWidth="1"/>
    <col min="7" max="7" width="9.75" customWidth="1"/>
    <col min="8" max="8" width="11.625" customWidth="1"/>
    <col min="9" max="9" width="16.2833333333333" customWidth="1"/>
    <col min="10" max="10" width="12.4833333333333" customWidth="1"/>
    <col min="11" max="11" width="9.76666666666667" customWidth="1"/>
    <col min="12" max="12" width="9.25" customWidth="1"/>
    <col min="13" max="13" width="10.75" customWidth="1"/>
    <col min="14" max="14" width="10.375" customWidth="1"/>
    <col min="15" max="15" width="9.76666666666667" customWidth="1"/>
  </cols>
  <sheetData>
    <row r="1" ht="14.3" customHeight="1" spans="1:14">
      <c r="A1" s="23"/>
      <c r="N1" s="7" t="s">
        <v>193</v>
      </c>
    </row>
    <row r="2" ht="30.9" customHeight="1" spans="1:14">
      <c r="A2" s="1" t="s">
        <v>194</v>
      </c>
      <c r="B2" s="1"/>
      <c r="C2" s="1"/>
      <c r="D2" s="1"/>
      <c r="E2" s="1"/>
      <c r="F2" s="1"/>
      <c r="G2" s="1"/>
      <c r="H2" s="1"/>
      <c r="I2" s="1"/>
      <c r="J2" s="1"/>
      <c r="K2" s="1"/>
      <c r="L2" s="1"/>
      <c r="M2" s="1"/>
      <c r="N2" s="1"/>
    </row>
    <row r="3" ht="39" customHeight="1" spans="1:14">
      <c r="A3" s="24" t="s">
        <v>190</v>
      </c>
      <c r="B3" s="24"/>
      <c r="C3" s="24"/>
      <c r="D3" s="24"/>
      <c r="E3" s="24"/>
      <c r="F3" s="24"/>
      <c r="G3" s="24"/>
      <c r="H3" s="24"/>
      <c r="I3" s="24"/>
      <c r="J3" s="24"/>
      <c r="K3" s="24"/>
      <c r="L3" s="24"/>
      <c r="M3" s="24"/>
      <c r="N3" s="28" t="s">
        <v>3</v>
      </c>
    </row>
    <row r="4" ht="39" customHeight="1" spans="1:14">
      <c r="A4" s="25" t="s">
        <v>47</v>
      </c>
      <c r="B4" s="25"/>
      <c r="C4" s="25"/>
      <c r="D4" s="25" t="s">
        <v>191</v>
      </c>
      <c r="E4" s="25" t="s">
        <v>49</v>
      </c>
      <c r="F4" s="25" t="s">
        <v>50</v>
      </c>
      <c r="G4" s="25" t="s">
        <v>192</v>
      </c>
      <c r="H4" s="25"/>
      <c r="I4" s="25"/>
      <c r="J4" s="25"/>
      <c r="K4" s="25"/>
      <c r="L4" s="25" t="s">
        <v>111</v>
      </c>
      <c r="M4" s="25"/>
      <c r="N4" s="25"/>
    </row>
    <row r="5" ht="39" customHeight="1" spans="1:14">
      <c r="A5" s="25" t="s">
        <v>52</v>
      </c>
      <c r="B5" s="25" t="s">
        <v>53</v>
      </c>
      <c r="C5" s="25" t="s">
        <v>54</v>
      </c>
      <c r="D5" s="25"/>
      <c r="E5" s="25"/>
      <c r="F5" s="25"/>
      <c r="G5" s="25" t="s">
        <v>24</v>
      </c>
      <c r="H5" s="25" t="s">
        <v>112</v>
      </c>
      <c r="I5" s="25" t="s">
        <v>113</v>
      </c>
      <c r="J5" s="25" t="s">
        <v>114</v>
      </c>
      <c r="K5" s="25" t="s">
        <v>115</v>
      </c>
      <c r="L5" s="25" t="s">
        <v>24</v>
      </c>
      <c r="M5" s="25" t="s">
        <v>116</v>
      </c>
      <c r="N5" s="25" t="s">
        <v>117</v>
      </c>
    </row>
    <row r="6" ht="39" customHeight="1" spans="1:14">
      <c r="A6" s="25" t="s">
        <v>41</v>
      </c>
      <c r="B6" s="25"/>
      <c r="C6" s="25"/>
      <c r="D6" s="25"/>
      <c r="E6" s="25" t="s">
        <v>55</v>
      </c>
      <c r="F6" s="3">
        <v>0</v>
      </c>
      <c r="G6" s="3">
        <v>0</v>
      </c>
      <c r="H6" s="3">
        <v>0</v>
      </c>
      <c r="I6" s="3">
        <v>0</v>
      </c>
      <c r="J6" s="3">
        <v>0</v>
      </c>
      <c r="K6" s="3">
        <v>0</v>
      </c>
      <c r="L6" s="3">
        <v>0</v>
      </c>
      <c r="M6" s="3">
        <v>0</v>
      </c>
      <c r="N6" s="3">
        <v>0</v>
      </c>
    </row>
    <row r="7" ht="39" customHeight="1" spans="1:14">
      <c r="A7" s="25"/>
      <c r="B7" s="25"/>
      <c r="C7" s="25"/>
      <c r="D7" s="25"/>
      <c r="E7" s="26"/>
      <c r="F7" s="3">
        <v>0</v>
      </c>
      <c r="G7" s="3">
        <v>0</v>
      </c>
      <c r="H7" s="3">
        <v>0</v>
      </c>
      <c r="I7" s="3">
        <v>0</v>
      </c>
      <c r="J7" s="3">
        <v>0</v>
      </c>
      <c r="K7" s="3">
        <v>0</v>
      </c>
      <c r="L7" s="3">
        <v>0</v>
      </c>
      <c r="M7" s="3">
        <v>0</v>
      </c>
      <c r="N7" s="3">
        <v>0</v>
      </c>
    </row>
    <row r="8" ht="39" customHeight="1" spans="1:14">
      <c r="A8" s="25"/>
      <c r="B8" s="25"/>
      <c r="C8" s="25"/>
      <c r="D8" s="25"/>
      <c r="E8" s="27"/>
      <c r="F8" s="3">
        <v>0</v>
      </c>
      <c r="G8" s="3">
        <v>0</v>
      </c>
      <c r="H8" s="3">
        <v>0</v>
      </c>
      <c r="I8" s="3">
        <v>0</v>
      </c>
      <c r="J8" s="3">
        <v>0</v>
      </c>
      <c r="K8" s="3">
        <v>0</v>
      </c>
      <c r="L8" s="3">
        <v>0</v>
      </c>
      <c r="M8" s="3">
        <v>0</v>
      </c>
      <c r="N8" s="3">
        <v>0</v>
      </c>
    </row>
  </sheetData>
  <mergeCells count="8">
    <mergeCell ref="A2:N2"/>
    <mergeCell ref="A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16" workbookViewId="0">
      <selection activeCell="B17" sqref="B17:B20"/>
    </sheetView>
  </sheetViews>
  <sheetFormatPr defaultColWidth="10" defaultRowHeight="13.5" outlineLevelCol="6"/>
  <cols>
    <col min="1" max="1" width="16.375" customWidth="1"/>
    <col min="2" max="2" width="12.25" customWidth="1"/>
    <col min="3" max="3" width="21.125" customWidth="1"/>
    <col min="4" max="4" width="8.25" customWidth="1"/>
    <col min="5" max="5" width="13.875" customWidth="1"/>
    <col min="6" max="6" width="6.125" customWidth="1"/>
    <col min="7" max="7" width="53" customWidth="1"/>
    <col min="8" max="9" width="9.76666666666667" customWidth="1"/>
  </cols>
  <sheetData>
    <row r="1" ht="14.3" customHeight="1" spans="7:7">
      <c r="G1" s="7" t="s">
        <v>195</v>
      </c>
    </row>
    <row r="2" ht="28.45" customHeight="1" spans="1:7">
      <c r="A2" s="1" t="s">
        <v>196</v>
      </c>
      <c r="B2" s="1"/>
      <c r="C2" s="1"/>
      <c r="D2" s="1"/>
      <c r="E2" s="1"/>
      <c r="F2" s="1"/>
      <c r="G2" s="1"/>
    </row>
    <row r="3" ht="14.3" customHeight="1" spans="1:7">
      <c r="A3" s="9" t="s">
        <v>197</v>
      </c>
      <c r="B3" s="9"/>
      <c r="C3" s="9"/>
      <c r="D3" s="9"/>
      <c r="E3" s="9"/>
      <c r="F3" s="9"/>
      <c r="G3" s="9"/>
    </row>
    <row r="4" ht="14.3" customHeight="1" spans="1:7">
      <c r="A4" s="10" t="s">
        <v>198</v>
      </c>
      <c r="B4" s="10"/>
      <c r="C4" s="11" t="s">
        <v>199</v>
      </c>
      <c r="D4" s="11"/>
      <c r="E4" s="11"/>
      <c r="F4" s="11"/>
      <c r="G4" s="11"/>
    </row>
    <row r="5" ht="49" customHeight="1" spans="1:7">
      <c r="A5" s="2" t="s">
        <v>200</v>
      </c>
      <c r="B5" s="12" t="s">
        <v>201</v>
      </c>
      <c r="C5" s="12"/>
      <c r="D5" s="12"/>
      <c r="E5" s="12"/>
      <c r="F5" s="12"/>
      <c r="G5" s="12"/>
    </row>
    <row r="6" ht="14.3" customHeight="1" spans="1:7">
      <c r="A6" s="2" t="s">
        <v>202</v>
      </c>
      <c r="B6" s="2" t="s">
        <v>203</v>
      </c>
      <c r="C6" s="2"/>
      <c r="D6" s="2"/>
      <c r="E6" s="2" t="s">
        <v>204</v>
      </c>
      <c r="F6" s="2"/>
      <c r="G6" s="2"/>
    </row>
    <row r="7" ht="45.2" customHeight="1" spans="1:7">
      <c r="A7" s="2"/>
      <c r="B7" s="12" t="s">
        <v>205</v>
      </c>
      <c r="C7" s="12"/>
      <c r="D7" s="12"/>
      <c r="E7" s="12" t="s">
        <v>206</v>
      </c>
      <c r="F7" s="12"/>
      <c r="G7" s="12"/>
    </row>
    <row r="8" ht="18" customHeight="1" spans="1:7">
      <c r="A8" s="2"/>
      <c r="B8" s="12" t="s">
        <v>207</v>
      </c>
      <c r="C8" s="12"/>
      <c r="D8" s="12"/>
      <c r="E8" s="12" t="s">
        <v>208</v>
      </c>
      <c r="F8" s="12"/>
      <c r="G8" s="12"/>
    </row>
    <row r="9" ht="33.9" customHeight="1" spans="1:7">
      <c r="A9" s="2"/>
      <c r="B9" s="12" t="s">
        <v>209</v>
      </c>
      <c r="C9" s="12"/>
      <c r="D9" s="12"/>
      <c r="E9" s="12" t="s">
        <v>210</v>
      </c>
      <c r="F9" s="12"/>
      <c r="G9" s="12"/>
    </row>
    <row r="10" ht="22.6" customHeight="1" spans="1:7">
      <c r="A10" s="2"/>
      <c r="B10" s="12" t="s">
        <v>211</v>
      </c>
      <c r="C10" s="12"/>
      <c r="D10" s="12"/>
      <c r="E10" s="12" t="s">
        <v>212</v>
      </c>
      <c r="F10" s="12"/>
      <c r="G10" s="12"/>
    </row>
    <row r="11" ht="14.3" customHeight="1" spans="1:7">
      <c r="A11" s="2" t="s">
        <v>213</v>
      </c>
      <c r="B11" s="2" t="s">
        <v>214</v>
      </c>
      <c r="C11" s="2"/>
      <c r="D11" s="2"/>
      <c r="E11" s="13">
        <v>83533.71</v>
      </c>
      <c r="F11" s="13"/>
      <c r="G11" s="13"/>
    </row>
    <row r="12" ht="14.3" customHeight="1" spans="1:7">
      <c r="A12" s="2"/>
      <c r="B12" s="14" t="s">
        <v>215</v>
      </c>
      <c r="C12" s="14"/>
      <c r="D12" s="14"/>
      <c r="E12" s="13">
        <v>83533.71</v>
      </c>
      <c r="F12" s="13"/>
      <c r="G12" s="13"/>
    </row>
    <row r="13" ht="14.3" customHeight="1" spans="1:7">
      <c r="A13" s="2"/>
      <c r="B13" s="14" t="s">
        <v>216</v>
      </c>
      <c r="C13" s="14"/>
      <c r="D13" s="14"/>
      <c r="E13" s="13"/>
      <c r="F13" s="13"/>
      <c r="G13" s="13"/>
    </row>
    <row r="14" ht="14.3" customHeight="1" spans="1:7">
      <c r="A14" s="2"/>
      <c r="B14" s="14" t="s">
        <v>217</v>
      </c>
      <c r="C14" s="14"/>
      <c r="D14" s="14"/>
      <c r="E14" s="13">
        <v>60471.24</v>
      </c>
      <c r="F14" s="13"/>
      <c r="G14" s="13"/>
    </row>
    <row r="15" ht="14.3" customHeight="1" spans="1:7">
      <c r="A15" s="2"/>
      <c r="B15" s="14" t="s">
        <v>218</v>
      </c>
      <c r="C15" s="14"/>
      <c r="D15" s="14"/>
      <c r="E15" s="13">
        <v>23062.47</v>
      </c>
      <c r="F15" s="13"/>
      <c r="G15" s="13"/>
    </row>
    <row r="16" ht="23.5" customHeight="1" spans="1:7">
      <c r="A16" s="2" t="s">
        <v>219</v>
      </c>
      <c r="B16" s="2" t="s">
        <v>220</v>
      </c>
      <c r="C16" s="2" t="s">
        <v>221</v>
      </c>
      <c r="D16" s="14" t="s">
        <v>222</v>
      </c>
      <c r="E16" s="2" t="s">
        <v>223</v>
      </c>
      <c r="F16" s="14" t="s">
        <v>224</v>
      </c>
      <c r="G16" s="2" t="s">
        <v>225</v>
      </c>
    </row>
    <row r="17" ht="34" customHeight="1" spans="1:7">
      <c r="A17" s="4" t="s">
        <v>226</v>
      </c>
      <c r="B17" s="4" t="s">
        <v>227</v>
      </c>
      <c r="C17" s="4" t="s">
        <v>228</v>
      </c>
      <c r="D17" s="14"/>
      <c r="E17" s="15" t="s">
        <v>229</v>
      </c>
      <c r="F17" s="14"/>
      <c r="G17" s="16" t="s">
        <v>230</v>
      </c>
    </row>
    <row r="18" ht="38" customHeight="1" spans="1:7">
      <c r="A18" s="4"/>
      <c r="B18" s="4"/>
      <c r="C18" s="4" t="s">
        <v>231</v>
      </c>
      <c r="D18" s="14"/>
      <c r="E18" s="15" t="s">
        <v>232</v>
      </c>
      <c r="F18" s="14"/>
      <c r="G18" s="16" t="s">
        <v>233</v>
      </c>
    </row>
    <row r="19" ht="45" customHeight="1" spans="1:7">
      <c r="A19" s="4"/>
      <c r="B19" s="4"/>
      <c r="C19" s="4" t="s">
        <v>234</v>
      </c>
      <c r="D19" s="14"/>
      <c r="E19" s="15" t="s">
        <v>235</v>
      </c>
      <c r="F19" s="14"/>
      <c r="G19" s="16" t="s">
        <v>236</v>
      </c>
    </row>
    <row r="20" ht="45" customHeight="1" spans="1:7">
      <c r="A20" s="4"/>
      <c r="B20" s="4"/>
      <c r="C20" s="4" t="s">
        <v>237</v>
      </c>
      <c r="D20" s="14"/>
      <c r="E20" s="15" t="s">
        <v>238</v>
      </c>
      <c r="F20" s="14"/>
      <c r="G20" s="16" t="s">
        <v>239</v>
      </c>
    </row>
    <row r="21" ht="45" customHeight="1" spans="1:7">
      <c r="A21" s="4"/>
      <c r="B21" s="17" t="s">
        <v>240</v>
      </c>
      <c r="C21" s="4" t="s">
        <v>241</v>
      </c>
      <c r="D21" s="14"/>
      <c r="E21" s="18">
        <v>1</v>
      </c>
      <c r="F21" s="14"/>
      <c r="G21" s="16" t="s">
        <v>242</v>
      </c>
    </row>
    <row r="22" ht="45" customHeight="1" spans="1:7">
      <c r="A22" s="4"/>
      <c r="B22" s="19"/>
      <c r="C22" s="4" t="s">
        <v>243</v>
      </c>
      <c r="D22" s="14"/>
      <c r="E22" s="18">
        <v>1</v>
      </c>
      <c r="F22" s="14"/>
      <c r="G22" s="16" t="s">
        <v>244</v>
      </c>
    </row>
    <row r="23" ht="45" customHeight="1" spans="1:7">
      <c r="A23" s="4"/>
      <c r="B23" s="20"/>
      <c r="C23" s="4" t="s">
        <v>237</v>
      </c>
      <c r="D23" s="14"/>
      <c r="E23" s="18">
        <v>1</v>
      </c>
      <c r="F23" s="14"/>
      <c r="G23" s="16" t="s">
        <v>245</v>
      </c>
    </row>
    <row r="24" ht="45" customHeight="1" spans="1:7">
      <c r="A24" s="4"/>
      <c r="B24" s="4" t="s">
        <v>246</v>
      </c>
      <c r="C24" s="4" t="s">
        <v>247</v>
      </c>
      <c r="D24" s="14"/>
      <c r="E24" s="16" t="s">
        <v>248</v>
      </c>
      <c r="F24" s="14"/>
      <c r="G24" s="16" t="s">
        <v>249</v>
      </c>
    </row>
    <row r="25" ht="45" customHeight="1" spans="1:7">
      <c r="A25" s="19"/>
      <c r="B25" s="4" t="s">
        <v>250</v>
      </c>
      <c r="C25" s="4" t="s">
        <v>251</v>
      </c>
      <c r="D25" s="14"/>
      <c r="E25" s="18" t="s">
        <v>252</v>
      </c>
      <c r="F25" s="14"/>
      <c r="G25" s="16" t="s">
        <v>253</v>
      </c>
    </row>
    <row r="26" ht="45" customHeight="1" spans="1:7">
      <c r="A26" s="20"/>
      <c r="B26" s="4" t="s">
        <v>254</v>
      </c>
      <c r="C26" s="21" t="s">
        <v>255</v>
      </c>
      <c r="D26" s="14"/>
      <c r="E26" s="15" t="s">
        <v>256</v>
      </c>
      <c r="F26" s="14"/>
      <c r="G26" s="22" t="s">
        <v>257</v>
      </c>
    </row>
    <row r="27" ht="45" customHeight="1" spans="1:7">
      <c r="A27" s="17" t="s">
        <v>258</v>
      </c>
      <c r="B27" s="17" t="s">
        <v>259</v>
      </c>
      <c r="C27" s="4" t="s">
        <v>260</v>
      </c>
      <c r="D27" s="14"/>
      <c r="E27" s="15" t="s">
        <v>261</v>
      </c>
      <c r="F27" s="14"/>
      <c r="G27" s="16" t="s">
        <v>262</v>
      </c>
    </row>
    <row r="28" ht="45" customHeight="1" spans="1:7">
      <c r="A28" s="20"/>
      <c r="B28" s="20"/>
      <c r="C28" s="4" t="s">
        <v>263</v>
      </c>
      <c r="D28" s="14"/>
      <c r="E28" s="15" t="s">
        <v>261</v>
      </c>
      <c r="F28" s="14"/>
      <c r="G28" s="16" t="s">
        <v>264</v>
      </c>
    </row>
  </sheetData>
  <mergeCells count="33">
    <mergeCell ref="A2:G2"/>
    <mergeCell ref="A3:G3"/>
    <mergeCell ref="A4:B4"/>
    <mergeCell ref="C4:G4"/>
    <mergeCell ref="B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A6:A10"/>
    <mergeCell ref="A11:A15"/>
    <mergeCell ref="A17:A24"/>
    <mergeCell ref="A25:A26"/>
    <mergeCell ref="A27:A28"/>
    <mergeCell ref="B17:B20"/>
    <mergeCell ref="B21:B23"/>
    <mergeCell ref="B27:B28"/>
  </mergeCells>
  <pageMargins left="0.786805555555556" right="0.786805555555556" top="0.472222222222222" bottom="0.432638888888889"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E7" sqref="E7:E8"/>
    </sheetView>
  </sheetViews>
  <sheetFormatPr defaultColWidth="10" defaultRowHeight="13.5" outlineLevelRow="7"/>
  <cols>
    <col min="1" max="1" width="14.7583333333333" customWidth="1"/>
    <col min="2" max="2" width="15.4166666666667" customWidth="1"/>
    <col min="3" max="4" width="9.76666666666667" customWidth="1"/>
    <col min="5" max="5" width="9.55" customWidth="1"/>
    <col min="6" max="6" width="16.3916666666667" customWidth="1"/>
    <col min="7" max="7" width="12.8083333333333" customWidth="1"/>
    <col min="8" max="8" width="15.9583333333333" customWidth="1"/>
    <col min="9" max="9" width="16.2833333333333" customWidth="1"/>
    <col min="10" max="10" width="14.875" customWidth="1"/>
    <col min="11" max="11" width="17.6916666666667" customWidth="1"/>
    <col min="12" max="17" width="9.76666666666667" customWidth="1"/>
  </cols>
  <sheetData>
    <row r="1" ht="14.3" customHeight="1" spans="11:11">
      <c r="K1" s="7" t="s">
        <v>265</v>
      </c>
    </row>
    <row r="2" ht="40.7" customHeight="1" spans="1:11">
      <c r="A2" s="1" t="s">
        <v>266</v>
      </c>
      <c r="B2" s="1"/>
      <c r="C2" s="1"/>
      <c r="D2" s="1"/>
      <c r="E2" s="1"/>
      <c r="F2" s="1"/>
      <c r="G2" s="1"/>
      <c r="H2" s="1"/>
      <c r="I2" s="1"/>
      <c r="J2" s="1"/>
      <c r="K2" s="1"/>
    </row>
    <row r="3" ht="45" customHeight="1" spans="1:11">
      <c r="A3" s="2" t="s">
        <v>267</v>
      </c>
      <c r="B3" s="2" t="s">
        <v>268</v>
      </c>
      <c r="C3" s="2" t="s">
        <v>269</v>
      </c>
      <c r="D3" s="2"/>
      <c r="E3" s="2"/>
      <c r="F3" s="2" t="s">
        <v>270</v>
      </c>
      <c r="G3" s="2"/>
      <c r="H3" s="2"/>
      <c r="I3" s="2"/>
      <c r="J3" s="2"/>
      <c r="K3" s="2"/>
    </row>
    <row r="4" ht="45" customHeight="1" spans="1:11">
      <c r="A4" s="2"/>
      <c r="B4" s="2"/>
      <c r="C4" s="2"/>
      <c r="D4" s="2"/>
      <c r="E4" s="2"/>
      <c r="F4" s="2" t="s">
        <v>271</v>
      </c>
      <c r="G4" s="2"/>
      <c r="H4" s="2" t="s">
        <v>272</v>
      </c>
      <c r="I4" s="2"/>
      <c r="J4" s="2" t="s">
        <v>273</v>
      </c>
      <c r="K4" s="2"/>
    </row>
    <row r="5" ht="45" customHeight="1" spans="1:11">
      <c r="A5" s="2"/>
      <c r="B5" s="2"/>
      <c r="C5" s="2" t="s">
        <v>274</v>
      </c>
      <c r="D5" s="2" t="s">
        <v>275</v>
      </c>
      <c r="E5" s="2" t="s">
        <v>276</v>
      </c>
      <c r="F5" s="2" t="s">
        <v>221</v>
      </c>
      <c r="G5" s="2" t="s">
        <v>223</v>
      </c>
      <c r="H5" s="2" t="s">
        <v>221</v>
      </c>
      <c r="I5" s="2" t="s">
        <v>223</v>
      </c>
      <c r="J5" s="2" t="s">
        <v>221</v>
      </c>
      <c r="K5" s="2" t="s">
        <v>223</v>
      </c>
    </row>
    <row r="6" ht="45" customHeight="1" spans="1:11">
      <c r="A6" s="2">
        <v>208001</v>
      </c>
      <c r="B6" s="2" t="s">
        <v>277</v>
      </c>
      <c r="C6" s="3">
        <v>1102</v>
      </c>
      <c r="D6" s="3">
        <v>1102</v>
      </c>
      <c r="E6" s="3">
        <v>0</v>
      </c>
      <c r="F6" s="4" t="s">
        <v>231</v>
      </c>
      <c r="G6" s="4" t="s">
        <v>232</v>
      </c>
      <c r="H6" s="4" t="s">
        <v>241</v>
      </c>
      <c r="I6" s="8">
        <v>1</v>
      </c>
      <c r="J6" s="4" t="s">
        <v>278</v>
      </c>
      <c r="K6" s="4" t="s">
        <v>261</v>
      </c>
    </row>
    <row r="7" ht="45" customHeight="1" spans="1:11">
      <c r="A7" s="5">
        <v>208001</v>
      </c>
      <c r="B7" s="5" t="s">
        <v>279</v>
      </c>
      <c r="C7" s="6">
        <v>1355.7</v>
      </c>
      <c r="D7" s="6">
        <v>1355.7</v>
      </c>
      <c r="E7" s="3">
        <v>0</v>
      </c>
      <c r="F7" s="4" t="s">
        <v>234</v>
      </c>
      <c r="G7" s="4" t="s">
        <v>235</v>
      </c>
      <c r="H7" s="4" t="s">
        <v>243</v>
      </c>
      <c r="I7" s="8">
        <v>1</v>
      </c>
      <c r="J7" s="4" t="s">
        <v>278</v>
      </c>
      <c r="K7" s="4" t="s">
        <v>261</v>
      </c>
    </row>
    <row r="8" ht="45" customHeight="1" spans="1:11">
      <c r="A8" s="5">
        <v>208001</v>
      </c>
      <c r="B8" s="2" t="s">
        <v>277</v>
      </c>
      <c r="C8" s="6">
        <v>1853.8</v>
      </c>
      <c r="D8" s="6">
        <v>1853.8</v>
      </c>
      <c r="E8" s="3">
        <v>0</v>
      </c>
      <c r="F8" s="4" t="s">
        <v>237</v>
      </c>
      <c r="G8" s="6">
        <v>1853.8</v>
      </c>
      <c r="H8" s="4" t="s">
        <v>237</v>
      </c>
      <c r="I8" s="8">
        <v>1</v>
      </c>
      <c r="J8" s="4" t="s">
        <v>278</v>
      </c>
      <c r="K8" s="4" t="s">
        <v>261</v>
      </c>
    </row>
  </sheetData>
  <mergeCells count="8">
    <mergeCell ref="A2:K2"/>
    <mergeCell ref="F3:K3"/>
    <mergeCell ref="F4:G4"/>
    <mergeCell ref="H4:I4"/>
    <mergeCell ref="J4:K4"/>
    <mergeCell ref="A3:A5"/>
    <mergeCell ref="B3:B5"/>
    <mergeCell ref="C3:E4"/>
  </mergeCells>
  <printOptions horizontalCentered="1"/>
  <pageMargins left="0.393055555555556" right="0.393055555555556" top="0.266666666666667" bottom="0.266666666666667" header="0"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6_2021年支出预算分类汇总表（按支出经济分类）</vt:lpstr>
      <vt:lpstr>7_2021年一般公共预算“三公”经费支出情况表</vt:lpstr>
      <vt:lpstr>8_2021年政府性基金支出情况表</vt:lpstr>
      <vt:lpstr>9_2021年国有资本经营预算支出情况表</vt:lpstr>
      <vt:lpstr>10_部门（单位）整体绩效目标申报表</vt:lpstr>
      <vt:lpstr>11_2021年度市级部门预算项目绩效目标表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开心就好</cp:lastModifiedBy>
  <dcterms:created xsi:type="dcterms:W3CDTF">2021-03-03T07:01:00Z</dcterms:created>
  <dcterms:modified xsi:type="dcterms:W3CDTF">2021-04-07T01:41:16Z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ACBB5582D148451EAD8BB7FFA8C36DFA</vt:lpwstr>
  </property>
</Properties>
</file>