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3">'4财政拨款收支总体情况表'!$A$1:L32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'2部门收入总体情况表'!$1:$5</definedName>
    <definedName name="_xlnm.Print_Titles" localSheetId="2">'3部门支出总体情况表'!$1:$6</definedName>
    <definedName name="_xlnm.Print_Titles" localSheetId="3">'4财政拨款收支总体情况表'!$1:7</definedName>
    <definedName name="_xlnm.Print_Titles" localSheetId="4">'5一般公共预算支出情况表'!$1:$6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<sst xmlns="http://schemas.openxmlformats.org/spreadsheetml/2006/main" count="386" uniqueCount="163">
  <si>
    <t>部门收支总体情况表</t>
  </si>
  <si>
    <t>单位名称：伊川县思源实验学校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</si>
  <si>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</si>
  <si>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</si>
  <si>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</si>
  <si>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</si>
  <si>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</si>
  <si>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</si>
  <si>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</si>
  <si>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</si>
  <si>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</si>
  <si>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</si>
  <si>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</si>
  <si>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</si>
  <si>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</si>
  <si>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</si>
  <si>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</si>
  <si>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</si>
  <si>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</si>
  <si>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</si>
  <si>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</si>
  <si>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</si>
  <si>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</si>
  <si>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</si>
  <si>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</si>
  <si>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</si>
  <si>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</si>
  <si>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</si>
  <si>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</si>
  <si>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</si>
  <si>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</si>
  <si>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</si>
  <si>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</si>
  <si>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</si>
  <si>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</si>
  <si>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</si>
  <si>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</si>
  <si>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</si>
  <si>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</si>
  <si>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</si>
  <si>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</si>
  <si>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</si>
  <si>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</si>
  <si>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</si>
  <si>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</si>
  <si>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</si>
  <si>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</si>
  <si>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</si>
  <si>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208049</t>
  </si>
  <si>
    <t>205</t>
  </si>
  <si>
    <t>02</t>
  </si>
  <si>
    <t>普通教育</t>
  </si>
  <si>
    <t>小学教育</t>
  </si>
  <si>
    <t>03</t>
  </si>
  <si>
    <t>初中教育</t>
  </si>
  <si>
    <t>99</t>
  </si>
  <si>
    <t>其他普通教育</t>
  </si>
  <si>
    <t>其他教育支出</t>
  </si>
  <si>
    <t>208</t>
  </si>
  <si>
    <t>社会保障和就业支出</t>
  </si>
  <si>
    <t>05</t>
  </si>
  <si>
    <t>行政事业单位离退休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</si>
  <si>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</si>
  <si>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</si>
  <si>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</si>
  <si>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</si>
  <si>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</si>
  <si>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</si>
  <si>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其他行政事业单位医疗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</si>
  <si>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</si>
  <si>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</si>
  <si>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</si>
  <si>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</si>
  <si>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</si>
  <si>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</si>
  <si>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</si>
  <si>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</si>
  <si>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</si>
  <si>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</si>
  <si>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</si>
  <si>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</si>
  <si>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</si>
  <si>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</si>
  <si>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</si>
  <si>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</si>
  <si>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</si>
  <si>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</si>
  <si>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</si>
  <si>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</si>
  <si>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</si>
  <si>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</si>
  <si>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</si>
  <si>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</si>
  <si>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</si>
  <si>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</si>
  <si>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</si>
  <si>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</si>
  <si>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</si>
  <si>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</si>
  <si>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</si>
  <si>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</si>
  <si>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</si>
  <si>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</si>
  <si>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</si>
  <si>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</si>
  <si>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</si>
  <si>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</si>
  <si>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</si>
  <si>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伊川县思源实验学校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</si>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</sst>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0000"/>
    <numFmt numFmtId="178" formatCode="* #,##0.00;* \-#,##0.00;* &quot;&quot;??;@"/>
    <numFmt numFmtId="179" formatCode="00"/>
    <numFmt numFmtId="180" formatCode="#,##0.00_);[Red]\(#,##0.00\)"/>
    <numFmt numFmtId="181" formatCode="#,##0.0_ "/>
    <numFmt numFmtId="182" formatCode="0_);[Red]\(0\)"/>
    <numFmt numFmtId="183" formatCode="#,##0.00_ "/>
    <numFmt numFmtId="184" formatCode=";;"/>
    <numFmt numFmtId="185" formatCode="#,##0.0"/>
    <numFmt numFmtId="186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9" borderId="31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3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3" borderId="3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8" fillId="13" borderId="31" applyNumberFormat="0" applyAlignment="0" applyProtection="0">
      <alignment vertical="center"/>
    </xf>
    <xf numFmtId="0" fontId="22" fillId="19" borderId="35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9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9" fontId="2" fillId="0" borderId="1" xfId="75" applyNumberFormat="1" applyFont="1" applyFill="1" applyBorder="1" applyAlignment="1" applyProtection="1"/>
    <xf numFmtId="179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180" fontId="2" fillId="0" borderId="2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" vertical="center" wrapText="1"/>
    </xf>
    <xf numFmtId="180" fontId="2" fillId="0" borderId="4" xfId="75" applyNumberFormat="1" applyFont="1" applyFill="1" applyBorder="1" applyAlignment="1" applyProtection="1">
      <alignment horizontal="centerContinuous" vertical="center"/>
    </xf>
    <xf numFmtId="180" fontId="2" fillId="0" borderId="3" xfId="75" applyNumberFormat="1" applyFont="1" applyFill="1" applyBorder="1" applyAlignment="1" applyProtection="1">
      <alignment horizontal="center" vertical="center"/>
    </xf>
    <xf numFmtId="180" fontId="2" fillId="0" borderId="5" xfId="75" applyNumberFormat="1" applyFont="1" applyFill="1" applyBorder="1" applyAlignment="1" applyProtection="1">
      <alignment horizontal="center" vertical="center" wrapText="1"/>
    </xf>
    <xf numFmtId="180" fontId="2" fillId="0" borderId="3" xfId="76" applyNumberFormat="1" applyFont="1" applyFill="1" applyBorder="1" applyAlignment="1" applyProtection="1">
      <alignment horizontal="center" vertical="center" wrapText="1"/>
    </xf>
    <xf numFmtId="180" fontId="2" fillId="0" borderId="3" xfId="76" applyNumberFormat="1" applyFont="1" applyFill="1" applyBorder="1" applyAlignment="1" applyProtection="1">
      <alignment horizontal="left" vertical="center" wrapText="1"/>
    </xf>
    <xf numFmtId="180" fontId="2" fillId="0" borderId="3" xfId="75" applyNumberFormat="1" applyFont="1" applyFill="1" applyBorder="1" applyAlignment="1" applyProtection="1">
      <alignment horizontal="right" vertical="center" wrapText="1"/>
    </xf>
    <xf numFmtId="180" fontId="0" fillId="0" borderId="3" xfId="75" applyNumberFormat="1" applyFont="1" applyFill="1" applyBorder="1" applyAlignment="1"/>
    <xf numFmtId="180" fontId="0" fillId="0" borderId="3" xfId="75" applyNumberFormat="1" applyFont="1" applyBorder="1" applyAlignment="1"/>
    <xf numFmtId="180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1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180" fontId="2" fillId="0" borderId="5" xfId="75" applyNumberFormat="1" applyFont="1" applyFill="1" applyBorder="1" applyAlignment="1" applyProtection="1">
      <alignment horizontal="centerContinuous" vertical="center"/>
    </xf>
    <xf numFmtId="180" fontId="2" fillId="0" borderId="6" xfId="75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0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0" xfId="71" applyFont="1" applyFill="1" applyAlignment="1">
      <alignment horizontal="left" vertical="center"/>
    </xf>
    <xf numFmtId="180" fontId="6" fillId="3" borderId="6" xfId="71" applyNumberFormat="1" applyFont="1" applyFill="1" applyBorder="1" applyAlignment="1">
      <alignment horizontal="center" vertical="center" wrapText="1"/>
    </xf>
    <xf numFmtId="180" fontId="6" fillId="3" borderId="5" xfId="71" applyNumberFormat="1" applyFont="1" applyFill="1" applyBorder="1" applyAlignment="1">
      <alignment horizontal="center" vertical="center" wrapText="1"/>
    </xf>
    <xf numFmtId="180" fontId="6" fillId="3" borderId="8" xfId="71" applyNumberFormat="1" applyFont="1" applyFill="1" applyBorder="1" applyAlignment="1">
      <alignment horizontal="center" vertical="center" wrapText="1"/>
    </xf>
    <xf numFmtId="180" fontId="6" fillId="3" borderId="3" xfId="71" applyNumberFormat="1" applyFont="1" applyFill="1" applyBorder="1" applyAlignment="1">
      <alignment horizontal="center" vertical="center" wrapText="1"/>
    </xf>
    <xf numFmtId="180" fontId="6" fillId="3" borderId="2" xfId="71" applyNumberFormat="1" applyFont="1" applyFill="1" applyBorder="1" applyAlignment="1">
      <alignment horizontal="center" vertical="center" wrapText="1"/>
    </xf>
    <xf numFmtId="180" fontId="6" fillId="3" borderId="3" xfId="71" applyNumberFormat="1" applyFont="1" applyFill="1" applyBorder="1" applyAlignment="1">
      <alignment vertical="center" wrapText="1"/>
    </xf>
    <xf numFmtId="182" fontId="6" fillId="3" borderId="3" xfId="71" applyNumberFormat="1" applyFont="1" applyFill="1" applyBorder="1" applyAlignment="1">
      <alignment horizontal="center" vertical="center" wrapText="1"/>
    </xf>
    <xf numFmtId="0" fontId="1" fillId="0" borderId="0" xfId="77" applyAlignment="1"/>
    <xf numFmtId="0" fontId="1" fillId="0" borderId="0" xfId="77" applyFill="1" applyAlignment="1"/>
    <xf numFmtId="179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9" fontId="2" fillId="0" borderId="1" xfId="77" applyNumberFormat="1" applyFont="1" applyFill="1" applyBorder="1" applyAlignment="1" applyProtection="1"/>
    <xf numFmtId="179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0" fontId="8" fillId="0" borderId="3" xfId="0" applyNumberFormat="1" applyFont="1" applyFill="1" applyBorder="1" applyAlignment="1" applyProtection="1">
      <alignment horizontal="center" vertical="center"/>
    </xf>
    <xf numFmtId="180" fontId="8" fillId="0" borderId="3" xfId="77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83" fontId="8" fillId="0" borderId="3" xfId="0" applyNumberFormat="1" applyFont="1" applyFill="1" applyBorder="1" applyAlignment="1" applyProtection="1">
      <alignment horizontal="center" vertical="center"/>
    </xf>
    <xf numFmtId="183" fontId="8" fillId="0" borderId="3" xfId="77" applyNumberFormat="1" applyFont="1" applyFill="1" applyBorder="1" applyAlignment="1">
      <alignment horizontal="center" vertical="center"/>
    </xf>
    <xf numFmtId="183" fontId="8" fillId="0" borderId="3" xfId="77" applyNumberFormat="1" applyFont="1" applyFill="1" applyBorder="1" applyAlignment="1" applyProtection="1">
      <alignment horizontal="center" vertical="center" wrapText="1"/>
    </xf>
    <xf numFmtId="184" fontId="1" fillId="0" borderId="3" xfId="0" applyNumberFormat="1" applyFont="1" applyFill="1" applyBorder="1" applyAlignment="1" applyProtection="1">
      <alignment vertical="center" wrapText="1"/>
    </xf>
    <xf numFmtId="183" fontId="8" fillId="0" borderId="3" xfId="77" applyNumberFormat="1" applyFont="1" applyBorder="1" applyAlignment="1">
      <alignment horizontal="center" vertical="center"/>
    </xf>
    <xf numFmtId="181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0" fontId="8" fillId="0" borderId="3" xfId="77" applyNumberFormat="1" applyFont="1" applyFill="1" applyBorder="1" applyAlignment="1" applyProtection="1">
      <alignment horizontal="center" vertical="center" wrapText="1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80" fontId="4" fillId="3" borderId="0" xfId="74" applyNumberFormat="1" applyFont="1" applyFill="1" applyAlignment="1" applyProtection="1">
      <alignment vertical="center" wrapText="1"/>
    </xf>
    <xf numFmtId="180" fontId="4" fillId="3" borderId="0" xfId="74" applyNumberFormat="1" applyFont="1" applyFill="1" applyAlignment="1" applyProtection="1">
      <alignment horizontal="right" vertical="center"/>
    </xf>
    <xf numFmtId="180" fontId="4" fillId="3" borderId="0" xfId="74" applyNumberFormat="1" applyFont="1" applyFill="1" applyAlignment="1" applyProtection="1">
      <alignment vertical="center"/>
    </xf>
    <xf numFmtId="180" fontId="3" fillId="3" borderId="0" xfId="74" applyNumberFormat="1" applyFont="1" applyFill="1" applyAlignment="1" applyProtection="1">
      <alignment horizontal="center" vertical="center" wrapText="1"/>
    </xf>
    <xf numFmtId="180" fontId="2" fillId="3" borderId="1" xfId="74" applyNumberFormat="1" applyFont="1" applyFill="1" applyBorder="1" applyAlignment="1" applyProtection="1">
      <alignment vertical="center" wrapText="1"/>
    </xf>
    <xf numFmtId="180" fontId="3" fillId="3" borderId="1" xfId="74" applyNumberFormat="1" applyFont="1" applyFill="1" applyBorder="1" applyAlignment="1" applyProtection="1">
      <alignment vertical="center" wrapText="1"/>
    </xf>
    <xf numFmtId="180" fontId="2" fillId="3" borderId="6" xfId="74" applyNumberFormat="1" applyFont="1" applyFill="1" applyBorder="1" applyAlignment="1" applyProtection="1">
      <alignment horizontal="center" vertical="center" wrapText="1"/>
    </xf>
    <xf numFmtId="180" fontId="2" fillId="3" borderId="4" xfId="74" applyNumberFormat="1" applyFont="1" applyFill="1" applyBorder="1" applyAlignment="1" applyProtection="1">
      <alignment horizontal="center" vertical="center" wrapText="1"/>
    </xf>
    <xf numFmtId="180" fontId="2" fillId="3" borderId="5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 applyProtection="1">
      <alignment horizontal="centerContinuous" vertical="center"/>
    </xf>
    <xf numFmtId="180" fontId="2" fillId="3" borderId="8" xfId="74" applyNumberFormat="1" applyFont="1" applyFill="1" applyBorder="1" applyAlignment="1" applyProtection="1">
      <alignment horizontal="centerContinuous" vertical="center"/>
    </xf>
    <xf numFmtId="180" fontId="2" fillId="3" borderId="9" xfId="74" applyNumberFormat="1" applyFont="1" applyFill="1" applyBorder="1" applyAlignment="1" applyProtection="1">
      <alignment horizontal="center" vertical="center" wrapText="1"/>
    </xf>
    <xf numFmtId="180" fontId="2" fillId="3" borderId="10" xfId="74" applyNumberFormat="1" applyFont="1" applyFill="1" applyBorder="1" applyAlignment="1" applyProtection="1">
      <alignment horizontal="center" vertical="center" wrapText="1"/>
    </xf>
    <xf numFmtId="180" fontId="2" fillId="3" borderId="6" xfId="74" applyNumberFormat="1" applyFont="1" applyFill="1" applyBorder="1" applyAlignment="1" applyProtection="1">
      <alignment horizontal="center" vertical="center"/>
    </xf>
    <xf numFmtId="180" fontId="2" fillId="3" borderId="3" xfId="74" applyNumberFormat="1" applyFont="1" applyFill="1" applyBorder="1" applyAlignment="1" applyProtection="1">
      <alignment horizontal="center" vertical="center"/>
    </xf>
    <xf numFmtId="180" fontId="2" fillId="3" borderId="11" xfId="74" applyNumberFormat="1" applyFont="1" applyFill="1" applyBorder="1" applyAlignment="1" applyProtection="1">
      <alignment horizontal="center" vertical="center" wrapText="1"/>
    </xf>
    <xf numFmtId="180" fontId="2" fillId="3" borderId="12" xfId="74" applyNumberFormat="1" applyFont="1" applyFill="1" applyBorder="1" applyAlignment="1" applyProtection="1">
      <alignment horizontal="center" vertical="center" wrapText="1"/>
    </xf>
    <xf numFmtId="180" fontId="2" fillId="3" borderId="9" xfId="74" applyNumberFormat="1" applyFont="1" applyFill="1" applyBorder="1" applyAlignment="1" applyProtection="1">
      <alignment horizontal="center" vertical="center"/>
    </xf>
    <xf numFmtId="180" fontId="2" fillId="3" borderId="4" xfId="74" applyNumberFormat="1" applyFont="1" applyFill="1" applyBorder="1" applyAlignment="1" applyProtection="1">
      <alignment horizontal="center" vertical="center"/>
    </xf>
    <xf numFmtId="180" fontId="2" fillId="3" borderId="13" xfId="74" applyNumberFormat="1" applyFont="1" applyFill="1" applyBorder="1" applyAlignment="1" applyProtection="1">
      <alignment horizontal="center" vertical="center" wrapText="1"/>
    </xf>
    <xf numFmtId="180" fontId="2" fillId="3" borderId="14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 applyProtection="1">
      <alignment horizontal="center" vertical="center" wrapText="1"/>
    </xf>
    <xf numFmtId="180" fontId="2" fillId="3" borderId="3" xfId="74" applyNumberFormat="1" applyFont="1" applyFill="1" applyBorder="1" applyAlignment="1">
      <alignment horizontal="center" vertical="center"/>
    </xf>
    <xf numFmtId="180" fontId="2" fillId="3" borderId="3" xfId="74" applyNumberFormat="1" applyFont="1" applyFill="1" applyBorder="1" applyAlignment="1">
      <alignment horizontal="center" vertical="center" wrapText="1"/>
    </xf>
    <xf numFmtId="180" fontId="2" fillId="3" borderId="8" xfId="74" applyNumberFormat="1" applyFont="1" applyFill="1" applyBorder="1" applyAlignment="1">
      <alignment horizontal="center" vertical="center" wrapText="1"/>
    </xf>
    <xf numFmtId="180" fontId="2" fillId="3" borderId="3" xfId="72" applyNumberFormat="1" applyFont="1" applyFill="1" applyBorder="1" applyAlignment="1">
      <alignment horizontal="left" vertical="center"/>
    </xf>
    <xf numFmtId="180" fontId="2" fillId="3" borderId="3" xfId="74" applyNumberFormat="1" applyFont="1" applyFill="1" applyBorder="1" applyAlignment="1">
      <alignment horizontal="right" vertical="center" wrapText="1"/>
    </xf>
    <xf numFmtId="180" fontId="2" fillId="3" borderId="5" xfId="70" applyNumberFormat="1" applyFont="1" applyFill="1" applyBorder="1">
      <alignment vertical="center"/>
    </xf>
    <xf numFmtId="180" fontId="2" fillId="3" borderId="3" xfId="74" applyNumberFormat="1" applyFont="1" applyFill="1" applyBorder="1" applyAlignment="1" applyProtection="1">
      <alignment horizontal="right" vertical="center" wrapText="1"/>
    </xf>
    <xf numFmtId="180" fontId="2" fillId="3" borderId="15" xfId="74" applyNumberFormat="1" applyFont="1" applyFill="1" applyBorder="1" applyAlignment="1">
      <alignment horizontal="center" vertical="center" wrapText="1"/>
    </xf>
    <xf numFmtId="180" fontId="2" fillId="3" borderId="3" xfId="70" applyNumberFormat="1" applyFont="1" applyFill="1" applyBorder="1">
      <alignment vertical="center"/>
    </xf>
    <xf numFmtId="180" fontId="2" fillId="3" borderId="3" xfId="72" applyNumberFormat="1" applyFont="1" applyFill="1" applyBorder="1" applyAlignment="1">
      <alignment horizontal="left" vertical="center" wrapText="1"/>
    </xf>
    <xf numFmtId="180" fontId="2" fillId="3" borderId="3" xfId="74" applyNumberFormat="1" applyFont="1" applyFill="1" applyBorder="1" applyAlignment="1">
      <alignment horizontal="left" vertical="center" wrapText="1"/>
    </xf>
    <xf numFmtId="180" fontId="2" fillId="3" borderId="0" xfId="0" applyNumberFormat="1" applyFont="1" applyFill="1">
      <alignment vertical="center"/>
    </xf>
    <xf numFmtId="180" fontId="2" fillId="3" borderId="3" xfId="74" applyNumberFormat="1" applyFont="1" applyFill="1" applyBorder="1" applyAlignment="1"/>
    <xf numFmtId="180" fontId="2" fillId="3" borderId="3" xfId="0" applyNumberFormat="1" applyFont="1" applyFill="1" applyBorder="1" applyAlignment="1">
      <alignment vertical="center" wrapText="1"/>
    </xf>
    <xf numFmtId="180" fontId="2" fillId="3" borderId="3" xfId="0" applyNumberFormat="1" applyFont="1" applyFill="1" applyBorder="1">
      <alignment vertical="center"/>
    </xf>
    <xf numFmtId="180" fontId="2" fillId="3" borderId="6" xfId="0" applyNumberFormat="1" applyFont="1" applyFill="1" applyBorder="1" applyAlignment="1">
      <alignment vertical="center" wrapText="1"/>
    </xf>
    <xf numFmtId="180" fontId="2" fillId="3" borderId="5" xfId="0" applyNumberFormat="1" applyFont="1" applyFill="1" applyBorder="1" applyAlignment="1">
      <alignment vertical="center" wrapText="1"/>
    </xf>
    <xf numFmtId="180" fontId="2" fillId="3" borderId="6" xfId="0" applyNumberFormat="1" applyFont="1" applyFill="1" applyBorder="1" applyAlignment="1">
      <alignment horizontal="center" vertical="center" wrapText="1"/>
    </xf>
    <xf numFmtId="180" fontId="2" fillId="3" borderId="5" xfId="0" applyNumberFormat="1" applyFont="1" applyFill="1" applyBorder="1" applyAlignment="1">
      <alignment horizontal="center" vertical="center" wrapText="1"/>
    </xf>
    <xf numFmtId="180" fontId="2" fillId="3" borderId="3" xfId="74" applyNumberFormat="1" applyFont="1" applyFill="1" applyBorder="1" applyAlignment="1">
      <alignment horizontal="right" vertical="center"/>
    </xf>
    <xf numFmtId="180" fontId="2" fillId="3" borderId="6" xfId="74" applyNumberFormat="1" applyFont="1" applyFill="1" applyBorder="1" applyAlignment="1">
      <alignment horizontal="left" vertical="center" wrapText="1"/>
    </xf>
    <xf numFmtId="180" fontId="2" fillId="3" borderId="5" xfId="74" applyNumberFormat="1" applyFont="1" applyFill="1" applyBorder="1" applyAlignment="1">
      <alignment horizontal="left" vertical="center" wrapText="1"/>
    </xf>
    <xf numFmtId="180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0" fontId="2" fillId="3" borderId="0" xfId="74" applyNumberFormat="1" applyFont="1" applyFill="1" applyAlignment="1" applyProtection="1">
      <alignment vertical="center"/>
    </xf>
    <xf numFmtId="180" fontId="2" fillId="3" borderId="0" xfId="74" applyNumberFormat="1" applyFont="1" applyFill="1" applyAlignment="1" applyProtection="1">
      <alignment horizontal="right" vertical="center"/>
    </xf>
    <xf numFmtId="180" fontId="2" fillId="3" borderId="1" xfId="74" applyNumberFormat="1" applyFont="1" applyFill="1" applyBorder="1" applyAlignment="1" applyProtection="1">
      <alignment horizontal="right" vertical="center" wrapText="1"/>
    </xf>
    <xf numFmtId="180" fontId="2" fillId="3" borderId="5" xfId="74" applyNumberFormat="1" applyFont="1" applyFill="1" applyBorder="1" applyAlignment="1" applyProtection="1">
      <alignment horizontal="center" vertical="center"/>
    </xf>
    <xf numFmtId="180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6" applyFill="1" applyAlignment="1"/>
    <xf numFmtId="0" fontId="1" fillId="0" borderId="0" xfId="76" applyAlignment="1"/>
    <xf numFmtId="179" fontId="3" fillId="0" borderId="0" xfId="76" applyNumberFormat="1" applyFont="1" applyFill="1" applyAlignment="1" applyProtection="1">
      <alignment horizontal="center" vertical="center"/>
    </xf>
    <xf numFmtId="179" fontId="2" fillId="0" borderId="1" xfId="76" applyNumberFormat="1" applyFont="1" applyFill="1" applyBorder="1" applyAlignment="1" applyProtection="1"/>
    <xf numFmtId="179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176" fontId="2" fillId="3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left" vertical="center" wrapText="1"/>
    </xf>
    <xf numFmtId="184" fontId="1" fillId="0" borderId="3" xfId="0" applyNumberFormat="1" applyFont="1" applyFill="1" applyBorder="1" applyAlignment="1" applyProtection="1">
      <alignment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3" fontId="6" fillId="0" borderId="5" xfId="0" applyNumberFormat="1" applyFont="1" applyBorder="1" applyAlignment="1">
      <alignment horizontal="left" vertical="center" wrapText="1"/>
    </xf>
    <xf numFmtId="183" fontId="6" fillId="0" borderId="18" xfId="0" applyNumberFormat="1" applyFont="1" applyBorder="1" applyAlignment="1">
      <alignment horizontal="left" vertical="center" wrapText="1"/>
    </xf>
    <xf numFmtId="176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78" fontId="2" fillId="0" borderId="0" xfId="72" applyNumberFormat="1" applyFont="1" applyFill="1" applyAlignment="1" applyProtection="1">
      <alignment horizontal="left" vertical="center" wrapText="1"/>
    </xf>
    <xf numFmtId="178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78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78" fontId="2" fillId="0" borderId="3" xfId="72" applyNumberFormat="1" applyFont="1" applyFill="1" applyBorder="1" applyAlignment="1" applyProtection="1">
      <alignment horizontal="centerContinuous" vertical="center"/>
    </xf>
    <xf numFmtId="178" fontId="2" fillId="0" borderId="8" xfId="72" applyNumberFormat="1" applyFont="1" applyFill="1" applyBorder="1" applyAlignment="1" applyProtection="1">
      <alignment horizontal="centerContinuous" vertical="center"/>
    </xf>
    <xf numFmtId="178" fontId="2" fillId="0" borderId="9" xfId="72" applyNumberFormat="1" applyFont="1" applyFill="1" applyBorder="1" applyAlignment="1" applyProtection="1">
      <alignment horizontal="center" vertical="center"/>
    </xf>
    <xf numFmtId="178" fontId="2" fillId="0" borderId="10" xfId="72" applyNumberFormat="1" applyFont="1" applyFill="1" applyBorder="1" applyAlignment="1" applyProtection="1">
      <alignment horizontal="center" vertical="center"/>
    </xf>
    <xf numFmtId="178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78" fontId="2" fillId="0" borderId="11" xfId="72" applyNumberFormat="1" applyFont="1" applyFill="1" applyBorder="1" applyAlignment="1" applyProtection="1">
      <alignment horizontal="center" vertical="center"/>
    </xf>
    <xf numFmtId="178" fontId="2" fillId="0" borderId="12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78" fontId="2" fillId="0" borderId="13" xfId="72" applyNumberFormat="1" applyFont="1" applyFill="1" applyBorder="1" applyAlignment="1" applyProtection="1">
      <alignment horizontal="center" vertical="center"/>
    </xf>
    <xf numFmtId="178" fontId="2" fillId="0" borderId="14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>
      <alignment horizontal="right" vertical="center" wrapText="1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/>
    </xf>
    <xf numFmtId="178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176" fontId="2" fillId="0" borderId="0" xfId="76" applyNumberFormat="1" applyFont="1" applyFill="1" applyAlignment="1" applyProtection="1">
      <alignment horizontal="right" vertical="center"/>
    </xf>
    <xf numFmtId="0" fontId="2" fillId="0" borderId="0" xfId="73" applyFont="1" applyAlignment="1">
      <alignment horizontal="right" wrapText="1"/>
    </xf>
    <xf numFmtId="178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86" fontId="2" fillId="0" borderId="8" xfId="7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2" xfId="73" applyNumberFormat="1" applyFont="1" applyBorder="1" applyAlignment="1">
      <alignment horizontal="center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" xfId="73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F13" sqref="F13"/>
    </sheetView>
  </sheetViews>
  <sheetFormatPr defaultColWidth="6.875" defaultRowHeight="14.25"/>
  <cols>
    <col min="1" max="1" width="3.5" style="183" customWidth="1"/>
    <col min="2" max="2" width="17.125" style="183" customWidth="1"/>
    <col min="3" max="3" width="14.125" style="183" customWidth="1"/>
    <col min="4" max="4" width="16.5583333333333" style="183" customWidth="1"/>
    <col min="5" max="5" width="13.625" style="183" customWidth="1"/>
    <col min="6" max="6" width="13.75" style="183" customWidth="1"/>
    <col min="7" max="7" width="16.125" style="183" customWidth="1"/>
    <col min="8" max="8" width="9.05833333333333" style="183" customWidth="1"/>
    <col min="9" max="9" width="4.825" style="183" customWidth="1"/>
    <col min="10" max="10" width="14.625" style="183" customWidth="1"/>
    <col min="11" max="11" width="8.98333333333333" style="183" customWidth="1"/>
    <col min="12" max="12" width="11.5" style="184" customWidth="1"/>
    <col min="13" max="25" width="6.875" style="182" customWidth="1"/>
    <col min="26" max="243" width="6.875" style="183" customWidth="1"/>
    <col min="244" max="16384" width="6.875" style="183"/>
  </cols>
  <sheetData>
    <row r="1" ht="24.95" customHeight="1" spans="1:12">
      <c r="A1" s="185"/>
      <c r="B1" s="185"/>
      <c r="C1" s="186"/>
      <c r="D1" s="186"/>
      <c r="E1" s="187"/>
      <c r="F1" s="187"/>
      <c r="G1" s="188"/>
      <c r="H1" s="188"/>
      <c r="I1" s="188"/>
      <c r="J1" s="188"/>
      <c r="K1" s="188"/>
      <c r="L1" s="238"/>
    </row>
    <row r="2" ht="24.95" customHeight="1" spans="1:12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ht="18.75" customHeight="1" spans="1:12">
      <c r="A3" s="190" t="s">
        <v>1</v>
      </c>
      <c r="B3" s="191"/>
      <c r="C3" s="191"/>
      <c r="D3" s="191"/>
      <c r="E3" s="192"/>
      <c r="F3" s="192"/>
      <c r="G3" s="188"/>
      <c r="H3" s="188"/>
      <c r="I3" s="188"/>
      <c r="J3" s="188"/>
      <c r="K3" s="188"/>
      <c r="L3" s="239" t="s">
        <v>2</v>
      </c>
    </row>
    <row r="4" ht="21" customHeight="1" spans="1:12">
      <c r="A4" s="193" t="s">
        <v>3</v>
      </c>
      <c r="B4" s="193"/>
      <c r="C4" s="193"/>
      <c r="D4" s="193" t="s">
        <v>4</v>
      </c>
      <c r="E4" s="194"/>
      <c r="F4" s="193"/>
      <c r="G4" s="193"/>
      <c r="H4" s="193"/>
      <c r="I4" s="193"/>
      <c r="J4" s="193"/>
      <c r="K4" s="240"/>
      <c r="L4" s="241"/>
    </row>
    <row r="5" ht="21" customHeight="1" spans="1:12">
      <c r="A5" s="195" t="s">
        <v>5</v>
      </c>
      <c r="B5" s="196"/>
      <c r="C5" s="197" t="s">
        <v>6</v>
      </c>
      <c r="D5" s="197" t="s">
        <v>7</v>
      </c>
      <c r="E5" s="198" t="s">
        <v>8</v>
      </c>
      <c r="F5" s="199" t="s">
        <v>9</v>
      </c>
      <c r="G5" s="199"/>
      <c r="H5" s="199"/>
      <c r="I5" s="199"/>
      <c r="J5" s="199"/>
      <c r="K5" s="242"/>
      <c r="L5" s="198" t="s">
        <v>10</v>
      </c>
    </row>
    <row r="6" ht="23.25" customHeight="1" spans="1:12">
      <c r="A6" s="200"/>
      <c r="B6" s="201"/>
      <c r="C6" s="195"/>
      <c r="D6" s="197"/>
      <c r="E6" s="198"/>
      <c r="F6" s="202" t="s">
        <v>11</v>
      </c>
      <c r="G6" s="203"/>
      <c r="H6" s="204" t="s">
        <v>12</v>
      </c>
      <c r="I6" s="243" t="s">
        <v>13</v>
      </c>
      <c r="J6" s="243" t="s">
        <v>14</v>
      </c>
      <c r="K6" s="244" t="s">
        <v>15</v>
      </c>
      <c r="L6" s="198"/>
    </row>
    <row r="7" ht="22.5" customHeight="1" spans="1:12">
      <c r="A7" s="205"/>
      <c r="B7" s="206"/>
      <c r="C7" s="195"/>
      <c r="D7" s="197"/>
      <c r="E7" s="198"/>
      <c r="F7" s="207" t="s">
        <v>16</v>
      </c>
      <c r="G7" s="171" t="s">
        <v>17</v>
      </c>
      <c r="H7" s="208"/>
      <c r="I7" s="245"/>
      <c r="J7" s="245"/>
      <c r="K7" s="246"/>
      <c r="L7" s="198"/>
    </row>
    <row r="8" s="181" customFormat="1" ht="23.25" customHeight="1" spans="1:25">
      <c r="A8" s="209" t="s">
        <v>11</v>
      </c>
      <c r="B8" s="210" t="s">
        <v>16</v>
      </c>
      <c r="C8" s="211">
        <f>C9+C17+C18</f>
        <v>561387.13</v>
      </c>
      <c r="D8" s="212" t="s">
        <v>18</v>
      </c>
      <c r="E8" s="211">
        <f>SUM(E9:E11)</f>
        <v>531387.13</v>
      </c>
      <c r="F8" s="211">
        <f>SUM(F9:F11)</f>
        <v>531387.13</v>
      </c>
      <c r="G8" s="211">
        <f>SUM(G9:G11)</f>
        <v>531387.13</v>
      </c>
      <c r="H8" s="211">
        <f t="shared" ref="F8:L8" si="0">SUM(H9:H11)</f>
        <v>0</v>
      </c>
      <c r="I8" s="211">
        <f t="shared" si="0"/>
        <v>0</v>
      </c>
      <c r="J8" s="211">
        <f t="shared" si="0"/>
        <v>0</v>
      </c>
      <c r="K8" s="211">
        <f t="shared" si="0"/>
        <v>0</v>
      </c>
      <c r="L8" s="211">
        <f t="shared" si="0"/>
        <v>0</v>
      </c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</row>
    <row r="9" s="181" customFormat="1" ht="23.25" customHeight="1" spans="1:25">
      <c r="A9" s="213"/>
      <c r="B9" s="210" t="s">
        <v>19</v>
      </c>
      <c r="C9" s="211">
        <v>561387.13</v>
      </c>
      <c r="D9" s="214" t="s">
        <v>20</v>
      </c>
      <c r="E9" s="92">
        <v>520217</v>
      </c>
      <c r="F9" s="92">
        <v>520217</v>
      </c>
      <c r="G9" s="92">
        <v>520217</v>
      </c>
      <c r="H9" s="215"/>
      <c r="I9" s="215"/>
      <c r="J9" s="215"/>
      <c r="K9" s="248"/>
      <c r="L9" s="249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</row>
    <row r="10" s="181" customFormat="1" ht="28.5" customHeight="1" spans="1:25">
      <c r="A10" s="213"/>
      <c r="B10" s="216" t="s">
        <v>21</v>
      </c>
      <c r="C10" s="211"/>
      <c r="D10" s="217" t="s">
        <v>22</v>
      </c>
      <c r="E10" s="92">
        <v>11170.13</v>
      </c>
      <c r="F10" s="92">
        <v>11170.13</v>
      </c>
      <c r="G10" s="92">
        <v>11170.13</v>
      </c>
      <c r="H10" s="215"/>
      <c r="I10" s="215"/>
      <c r="J10" s="215"/>
      <c r="K10" s="248"/>
      <c r="L10" s="249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</row>
    <row r="11" s="181" customFormat="1" ht="23.25" customHeight="1" spans="1:25">
      <c r="A11" s="213"/>
      <c r="B11" s="210" t="s">
        <v>23</v>
      </c>
      <c r="C11" s="211"/>
      <c r="D11" s="217" t="s">
        <v>24</v>
      </c>
      <c r="E11" s="92"/>
      <c r="F11" s="92"/>
      <c r="G11" s="92"/>
      <c r="H11" s="215"/>
      <c r="I11" s="215"/>
      <c r="J11" s="215"/>
      <c r="K11" s="248"/>
      <c r="L11" s="249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</row>
    <row r="12" s="181" customFormat="1" ht="28.5" customHeight="1" spans="1:25">
      <c r="A12" s="213"/>
      <c r="B12" s="216" t="s">
        <v>25</v>
      </c>
      <c r="C12" s="211"/>
      <c r="D12" s="217" t="s">
        <v>26</v>
      </c>
      <c r="E12" s="215">
        <f>E13+E14</f>
        <v>30000</v>
      </c>
      <c r="F12" s="215">
        <f>F13+F14</f>
        <v>30000</v>
      </c>
      <c r="G12" s="215">
        <f t="shared" ref="F12:L12" si="1">G13+G14</f>
        <v>30000</v>
      </c>
      <c r="H12" s="215">
        <f t="shared" si="1"/>
        <v>0</v>
      </c>
      <c r="I12" s="215">
        <f t="shared" si="1"/>
        <v>0</v>
      </c>
      <c r="J12" s="215"/>
      <c r="K12" s="215">
        <f t="shared" si="1"/>
        <v>0</v>
      </c>
      <c r="L12" s="215">
        <f t="shared" si="1"/>
        <v>0</v>
      </c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</row>
    <row r="13" s="181" customFormat="1" ht="23.25" customHeight="1" spans="1:25">
      <c r="A13" s="213"/>
      <c r="B13" s="216" t="s">
        <v>27</v>
      </c>
      <c r="C13" s="211"/>
      <c r="D13" s="217" t="s">
        <v>28</v>
      </c>
      <c r="E13" s="215">
        <f>F13+H13+I13+J13+K13+L13</f>
        <v>30000</v>
      </c>
      <c r="F13" s="218">
        <v>30000</v>
      </c>
      <c r="G13" s="218">
        <v>30000</v>
      </c>
      <c r="H13" s="215"/>
      <c r="I13" s="215"/>
      <c r="J13" s="215"/>
      <c r="K13" s="248"/>
      <c r="L13" s="249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</row>
    <row r="14" s="181" customFormat="1" ht="23.25" customHeight="1" spans="1:25">
      <c r="A14" s="219" t="s">
        <v>12</v>
      </c>
      <c r="B14" s="220"/>
      <c r="C14" s="211"/>
      <c r="D14" s="217" t="s">
        <v>29</v>
      </c>
      <c r="E14" s="215">
        <f>F14+H14+I14+J14+K14+L14</f>
        <v>0</v>
      </c>
      <c r="F14" s="215"/>
      <c r="G14" s="215"/>
      <c r="H14" s="215"/>
      <c r="I14" s="215"/>
      <c r="J14" s="215"/>
      <c r="K14" s="248"/>
      <c r="L14" s="249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</row>
    <row r="15" s="181" customFormat="1" ht="27" customHeight="1" spans="1:25">
      <c r="A15" s="221" t="s">
        <v>13</v>
      </c>
      <c r="B15" s="222" t="s">
        <v>30</v>
      </c>
      <c r="C15" s="211"/>
      <c r="D15" s="223"/>
      <c r="E15" s="215"/>
      <c r="F15" s="215"/>
      <c r="G15" s="215"/>
      <c r="H15" s="215"/>
      <c r="I15" s="215"/>
      <c r="J15" s="215"/>
      <c r="K15" s="248"/>
      <c r="L15" s="249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</row>
    <row r="16" s="181" customFormat="1" ht="27" customHeight="1" spans="1:25">
      <c r="A16" s="224"/>
      <c r="B16" s="222" t="s">
        <v>31</v>
      </c>
      <c r="C16" s="211"/>
      <c r="D16" s="225"/>
      <c r="E16" s="215"/>
      <c r="F16" s="215"/>
      <c r="G16" s="215"/>
      <c r="H16" s="215"/>
      <c r="I16" s="215"/>
      <c r="J16" s="215"/>
      <c r="K16" s="248"/>
      <c r="L16" s="249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</row>
    <row r="17" s="181" customFormat="1" ht="27.75" customHeight="1" spans="1:25">
      <c r="A17" s="226" t="s">
        <v>14</v>
      </c>
      <c r="B17" s="222" t="s">
        <v>32</v>
      </c>
      <c r="C17" s="211"/>
      <c r="D17" s="225"/>
      <c r="E17" s="215"/>
      <c r="F17" s="215"/>
      <c r="G17" s="215"/>
      <c r="H17" s="215"/>
      <c r="I17" s="215"/>
      <c r="J17" s="211"/>
      <c r="K17" s="248"/>
      <c r="L17" s="249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</row>
    <row r="18" s="181" customFormat="1" ht="27.75" customHeight="1" spans="1:25">
      <c r="A18" s="227"/>
      <c r="B18" s="222" t="s">
        <v>33</v>
      </c>
      <c r="C18" s="211"/>
      <c r="D18" s="223"/>
      <c r="E18" s="215"/>
      <c r="F18" s="215"/>
      <c r="G18" s="215"/>
      <c r="H18" s="215"/>
      <c r="I18" s="215"/>
      <c r="J18" s="211"/>
      <c r="K18" s="248"/>
      <c r="L18" s="249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</row>
    <row r="19" s="181" customFormat="1" ht="27.75" customHeight="1" spans="1:25">
      <c r="A19" s="224"/>
      <c r="B19" s="222" t="s">
        <v>34</v>
      </c>
      <c r="C19" s="211"/>
      <c r="D19" s="228"/>
      <c r="E19" s="215"/>
      <c r="F19" s="215"/>
      <c r="G19" s="215"/>
      <c r="H19" s="215"/>
      <c r="I19" s="215"/>
      <c r="J19" s="215"/>
      <c r="K19" s="248"/>
      <c r="L19" s="249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</row>
    <row r="20" s="181" customFormat="1" ht="23.25" customHeight="1" spans="1:25">
      <c r="A20" s="229" t="s">
        <v>15</v>
      </c>
      <c r="B20" s="230"/>
      <c r="C20" s="211"/>
      <c r="D20" s="228"/>
      <c r="E20" s="211"/>
      <c r="F20" s="211"/>
      <c r="G20" s="211"/>
      <c r="H20" s="211"/>
      <c r="I20" s="211"/>
      <c r="J20" s="211"/>
      <c r="K20" s="250"/>
      <c r="L20" s="249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</row>
    <row r="21" s="181" customFormat="1" ht="23.25" customHeight="1" spans="1:25">
      <c r="A21" s="231" t="s">
        <v>35</v>
      </c>
      <c r="B21" s="232"/>
      <c r="C21" s="211"/>
      <c r="D21" s="228"/>
      <c r="E21" s="211"/>
      <c r="F21" s="211"/>
      <c r="G21" s="211"/>
      <c r="H21" s="211"/>
      <c r="I21" s="211"/>
      <c r="J21" s="211"/>
      <c r="K21" s="211"/>
      <c r="L21" s="251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</row>
    <row r="22" s="181" customFormat="1" ht="23.25" customHeight="1" spans="1:25">
      <c r="A22" s="233" t="s">
        <v>36</v>
      </c>
      <c r="B22" s="234"/>
      <c r="C22" s="211"/>
      <c r="D22" s="228"/>
      <c r="E22" s="211"/>
      <c r="F22" s="235"/>
      <c r="G22" s="211"/>
      <c r="H22" s="211"/>
      <c r="I22" s="211"/>
      <c r="J22" s="211"/>
      <c r="K22" s="211"/>
      <c r="L22" s="251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</row>
    <row r="23" s="181" customFormat="1" ht="23.25" customHeight="1" spans="1:25">
      <c r="A23" s="197" t="s">
        <v>37</v>
      </c>
      <c r="B23" s="236"/>
      <c r="C23" s="211">
        <f>C8</f>
        <v>561387.13</v>
      </c>
      <c r="D23" s="237" t="s">
        <v>38</v>
      </c>
      <c r="E23" s="211">
        <f>E8+E12</f>
        <v>561387.13</v>
      </c>
      <c r="F23" s="211">
        <f t="shared" ref="F23:L23" si="2">F8+F12</f>
        <v>561387.13</v>
      </c>
      <c r="G23" s="211">
        <f t="shared" si="2"/>
        <v>561387.13</v>
      </c>
      <c r="H23" s="211">
        <f t="shared" si="2"/>
        <v>0</v>
      </c>
      <c r="I23" s="211">
        <f t="shared" si="2"/>
        <v>0</v>
      </c>
      <c r="J23" s="211">
        <f t="shared" si="2"/>
        <v>0</v>
      </c>
      <c r="K23" s="211">
        <f t="shared" si="2"/>
        <v>0</v>
      </c>
      <c r="L23" s="211">
        <f t="shared" si="2"/>
        <v>0</v>
      </c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</row>
    <row r="24" spans="1:11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</row>
    <row r="25" spans="1:11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</row>
    <row r="26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</row>
    <row r="28" spans="1:1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</row>
    <row r="29" spans="1:1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1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</row>
    <row r="31" spans="1:1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s="182" customFormat="1" spans="12:12">
      <c r="L32" s="184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D6" sqref="D6:D18"/>
    </sheetView>
  </sheetViews>
  <sheetFormatPr defaultColWidth="7.25" defaultRowHeight="11.25"/>
  <cols>
    <col min="1" max="1" width="3.875" style="150" customWidth="1"/>
    <col min="2" max="2" width="3" style="150" customWidth="1"/>
    <col min="3" max="3" width="3.625" style="150" customWidth="1"/>
    <col min="4" max="4" width="6.25" style="150" customWidth="1"/>
    <col min="5" max="5" width="13.625" style="150" customWidth="1"/>
    <col min="6" max="6" width="13.5" style="150" customWidth="1"/>
    <col min="7" max="7" width="13.625" style="150" customWidth="1"/>
    <col min="8" max="8" width="7.25" style="150" customWidth="1"/>
    <col min="9" max="9" width="3.375" style="150" customWidth="1"/>
    <col min="10" max="10" width="7.875" style="150" customWidth="1"/>
    <col min="11" max="11" width="5.125" style="150" customWidth="1"/>
    <col min="12" max="12" width="4.25" style="150" customWidth="1"/>
    <col min="13" max="13" width="5.125" style="150" customWidth="1"/>
    <col min="14" max="14" width="3.125" style="150" customWidth="1"/>
    <col min="15" max="15" width="13.375" style="150" customWidth="1"/>
    <col min="16" max="16" width="12.5" style="150" customWidth="1"/>
    <col min="17" max="17" width="5" style="150" customWidth="1"/>
    <col min="18" max="18" width="3.625" style="150" customWidth="1"/>
    <col min="19" max="19" width="5.25" style="150" customWidth="1"/>
    <col min="20" max="32" width="7.25" style="150" customWidth="1"/>
    <col min="33" max="224" width="5.375" style="150" customWidth="1"/>
    <col min="225" max="252" width="7.25" style="150" customWidth="1"/>
    <col min="253" max="256" width="7.25" style="150"/>
    <col min="257" max="16384" width="5.375" style="150"/>
  </cols>
  <sheetData>
    <row r="1" ht="25.5" customHeight="1" spans="1:19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ht="16" customHeight="1" spans="1:19">
      <c r="A2" s="152" t="s">
        <v>1</v>
      </c>
      <c r="B2" s="153"/>
      <c r="C2" s="153"/>
      <c r="D2" s="153"/>
      <c r="E2" s="153"/>
      <c r="G2" s="154"/>
      <c r="H2" s="155"/>
      <c r="I2" s="155"/>
      <c r="J2" s="155"/>
      <c r="K2" s="155"/>
      <c r="L2" s="155"/>
      <c r="S2" s="176" t="s">
        <v>2</v>
      </c>
    </row>
    <row r="3" ht="18" customHeight="1" spans="1:19">
      <c r="A3" s="156" t="s">
        <v>40</v>
      </c>
      <c r="B3" s="156"/>
      <c r="C3" s="156"/>
      <c r="D3" s="157" t="s">
        <v>41</v>
      </c>
      <c r="E3" s="158" t="s">
        <v>42</v>
      </c>
      <c r="F3" s="158" t="s">
        <v>43</v>
      </c>
      <c r="G3" s="159" t="s">
        <v>11</v>
      </c>
      <c r="H3" s="159"/>
      <c r="I3" s="159"/>
      <c r="J3" s="159"/>
      <c r="K3" s="159"/>
      <c r="L3" s="167" t="s">
        <v>12</v>
      </c>
      <c r="M3" s="168" t="s">
        <v>13</v>
      </c>
      <c r="N3" s="169"/>
      <c r="O3" s="168" t="s">
        <v>44</v>
      </c>
      <c r="P3" s="170"/>
      <c r="Q3" s="169"/>
      <c r="R3" s="177" t="s">
        <v>15</v>
      </c>
      <c r="S3" s="178" t="s">
        <v>10</v>
      </c>
    </row>
    <row r="4" ht="35.1" customHeight="1" spans="1:19">
      <c r="A4" s="160" t="s">
        <v>45</v>
      </c>
      <c r="B4" s="161" t="s">
        <v>46</v>
      </c>
      <c r="C4" s="162" t="s">
        <v>47</v>
      </c>
      <c r="D4" s="157"/>
      <c r="E4" s="158"/>
      <c r="F4" s="158"/>
      <c r="G4" s="163" t="s">
        <v>19</v>
      </c>
      <c r="H4" s="164" t="s">
        <v>21</v>
      </c>
      <c r="I4" s="164" t="s">
        <v>23</v>
      </c>
      <c r="J4" s="171" t="s">
        <v>25</v>
      </c>
      <c r="K4" s="164" t="s">
        <v>27</v>
      </c>
      <c r="L4" s="172"/>
      <c r="M4" s="173" t="s">
        <v>30</v>
      </c>
      <c r="N4" s="173" t="s">
        <v>31</v>
      </c>
      <c r="O4" s="173" t="s">
        <v>32</v>
      </c>
      <c r="P4" s="173" t="s">
        <v>33</v>
      </c>
      <c r="Q4" s="173" t="s">
        <v>34</v>
      </c>
      <c r="R4" s="179"/>
      <c r="S4" s="180"/>
    </row>
    <row r="5" s="149" customFormat="1" ht="15" customHeight="1" spans="1:19">
      <c r="A5" s="77"/>
      <c r="B5" s="77"/>
      <c r="C5" s="77"/>
      <c r="D5" s="77" t="s">
        <v>48</v>
      </c>
      <c r="E5" s="78" t="s">
        <v>8</v>
      </c>
      <c r="F5" s="165">
        <f>F6+F12+F15</f>
        <v>561387.13</v>
      </c>
      <c r="G5" s="165">
        <f t="shared" ref="G5:S5" si="0">G6+G12+G15</f>
        <v>561387.13</v>
      </c>
      <c r="H5" s="165">
        <f t="shared" si="0"/>
        <v>0</v>
      </c>
      <c r="I5" s="165">
        <f t="shared" si="0"/>
        <v>0</v>
      </c>
      <c r="J5" s="165">
        <f t="shared" si="0"/>
        <v>0</v>
      </c>
      <c r="K5" s="165">
        <f t="shared" si="0"/>
        <v>0</v>
      </c>
      <c r="L5" s="165">
        <f t="shared" si="0"/>
        <v>0</v>
      </c>
      <c r="M5" s="165">
        <f t="shared" si="0"/>
        <v>0</v>
      </c>
      <c r="N5" s="165">
        <f t="shared" si="0"/>
        <v>0</v>
      </c>
      <c r="O5" s="165">
        <f t="shared" si="0"/>
        <v>0</v>
      </c>
      <c r="P5" s="165">
        <f t="shared" si="0"/>
        <v>0</v>
      </c>
      <c r="Q5" s="165">
        <f t="shared" si="0"/>
        <v>0</v>
      </c>
      <c r="R5" s="165">
        <f t="shared" si="0"/>
        <v>0</v>
      </c>
      <c r="S5" s="165">
        <f t="shared" si="0"/>
        <v>0</v>
      </c>
    </row>
    <row r="6" s="149" customFormat="1" ht="15" customHeight="1" spans="1:19">
      <c r="A6" s="77" t="s">
        <v>49</v>
      </c>
      <c r="B6" s="77"/>
      <c r="C6" s="77"/>
      <c r="D6" s="77" t="s">
        <v>48</v>
      </c>
      <c r="E6" s="78"/>
      <c r="F6" s="165">
        <f>F7+F11</f>
        <v>434374.13</v>
      </c>
      <c r="G6" s="165">
        <f t="shared" ref="G6:S6" si="1">G7+G11</f>
        <v>434374.13</v>
      </c>
      <c r="H6" s="165">
        <f t="shared" si="1"/>
        <v>0</v>
      </c>
      <c r="I6" s="165">
        <f t="shared" si="1"/>
        <v>0</v>
      </c>
      <c r="J6" s="165">
        <f t="shared" si="1"/>
        <v>0</v>
      </c>
      <c r="K6" s="165">
        <f t="shared" si="1"/>
        <v>0</v>
      </c>
      <c r="L6" s="165">
        <f t="shared" si="1"/>
        <v>0</v>
      </c>
      <c r="M6" s="165">
        <f t="shared" si="1"/>
        <v>0</v>
      </c>
      <c r="N6" s="165">
        <f t="shared" si="1"/>
        <v>0</v>
      </c>
      <c r="O6" s="165">
        <f t="shared" si="1"/>
        <v>0</v>
      </c>
      <c r="P6" s="165">
        <f t="shared" si="1"/>
        <v>0</v>
      </c>
      <c r="Q6" s="165">
        <f t="shared" si="1"/>
        <v>0</v>
      </c>
      <c r="R6" s="165">
        <f t="shared" si="1"/>
        <v>0</v>
      </c>
      <c r="S6" s="165">
        <f t="shared" si="1"/>
        <v>0</v>
      </c>
    </row>
    <row r="7" ht="15" customHeight="1" spans="1:19">
      <c r="A7" s="81"/>
      <c r="B7" s="81" t="s">
        <v>50</v>
      </c>
      <c r="C7" s="81"/>
      <c r="D7" s="77" t="s">
        <v>48</v>
      </c>
      <c r="E7" s="78" t="s">
        <v>51</v>
      </c>
      <c r="F7" s="165">
        <f>F9+F10+F8</f>
        <v>404374.13</v>
      </c>
      <c r="G7" s="165">
        <f>G9+G10+G8</f>
        <v>404374.13</v>
      </c>
      <c r="H7" s="165">
        <f t="shared" ref="H7:S7" si="2">H9+H10</f>
        <v>0</v>
      </c>
      <c r="I7" s="165">
        <f t="shared" si="2"/>
        <v>0</v>
      </c>
      <c r="J7" s="165">
        <f t="shared" si="2"/>
        <v>0</v>
      </c>
      <c r="K7" s="165">
        <f t="shared" si="2"/>
        <v>0</v>
      </c>
      <c r="L7" s="165">
        <f t="shared" si="2"/>
        <v>0</v>
      </c>
      <c r="M7" s="165">
        <f t="shared" si="2"/>
        <v>0</v>
      </c>
      <c r="N7" s="165">
        <f t="shared" si="2"/>
        <v>0</v>
      </c>
      <c r="O7" s="165">
        <f t="shared" si="2"/>
        <v>0</v>
      </c>
      <c r="P7" s="165">
        <f t="shared" si="2"/>
        <v>0</v>
      </c>
      <c r="Q7" s="165">
        <f t="shared" si="2"/>
        <v>0</v>
      </c>
      <c r="R7" s="165">
        <f t="shared" si="2"/>
        <v>0</v>
      </c>
      <c r="S7" s="165">
        <f t="shared" si="2"/>
        <v>0</v>
      </c>
    </row>
    <row r="8" ht="15" customHeight="1" spans="1:19">
      <c r="A8" s="81"/>
      <c r="B8" s="81"/>
      <c r="C8" s="81" t="s">
        <v>50</v>
      </c>
      <c r="D8" s="77" t="s">
        <v>48</v>
      </c>
      <c r="E8" s="78" t="s">
        <v>52</v>
      </c>
      <c r="F8" s="165">
        <v>9520</v>
      </c>
      <c r="G8" s="165">
        <v>9520</v>
      </c>
      <c r="H8" s="165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9" ht="15" customHeight="1" spans="1:19">
      <c r="A9" s="81"/>
      <c r="B9" s="81"/>
      <c r="C9" s="81" t="s">
        <v>53</v>
      </c>
      <c r="D9" s="77" t="s">
        <v>48</v>
      </c>
      <c r="E9" s="78" t="s">
        <v>54</v>
      </c>
      <c r="F9" s="165">
        <f>G9+H9+I9+J9+K9+L9+M9+N9+O9+P9+Q9+R9+S9</f>
        <v>394854.13</v>
      </c>
      <c r="G9" s="165">
        <v>394854.13</v>
      </c>
      <c r="H9" s="16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</row>
    <row r="10" ht="15" customHeight="1" spans="1:19">
      <c r="A10" s="81"/>
      <c r="B10" s="81"/>
      <c r="C10" s="81" t="s">
        <v>55</v>
      </c>
      <c r="D10" s="77" t="s">
        <v>48</v>
      </c>
      <c r="E10" s="78" t="s">
        <v>56</v>
      </c>
      <c r="F10" s="165">
        <f>G10+H10+I10+J10+K10+L10+M10+N10+O10+P10+Q10+R10+S10</f>
        <v>0</v>
      </c>
      <c r="G10" s="165"/>
      <c r="H10" s="16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</row>
    <row r="11" ht="15" customHeight="1" spans="1:19">
      <c r="A11" s="81"/>
      <c r="B11" s="81" t="s">
        <v>55</v>
      </c>
      <c r="C11" s="81" t="s">
        <v>55</v>
      </c>
      <c r="D11" s="77" t="s">
        <v>48</v>
      </c>
      <c r="E11" s="78" t="s">
        <v>57</v>
      </c>
      <c r="F11" s="165">
        <f>G11</f>
        <v>30000</v>
      </c>
      <c r="G11" s="165">
        <v>30000</v>
      </c>
      <c r="H11" s="16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</row>
    <row r="12" ht="15" customHeight="1" spans="1:19">
      <c r="A12" s="81" t="s">
        <v>58</v>
      </c>
      <c r="B12" s="81"/>
      <c r="C12" s="81"/>
      <c r="D12" s="77" t="s">
        <v>48</v>
      </c>
      <c r="E12" s="166" t="s">
        <v>59</v>
      </c>
      <c r="F12" s="165">
        <f>F13</f>
        <v>87360</v>
      </c>
      <c r="G12" s="165">
        <f>G13</f>
        <v>87360</v>
      </c>
      <c r="H12" s="165">
        <f t="shared" ref="H12:S12" si="3">H13</f>
        <v>0</v>
      </c>
      <c r="I12" s="165">
        <f t="shared" si="3"/>
        <v>0</v>
      </c>
      <c r="J12" s="165">
        <f t="shared" si="3"/>
        <v>0</v>
      </c>
      <c r="K12" s="165">
        <f t="shared" si="3"/>
        <v>0</v>
      </c>
      <c r="L12" s="165">
        <f t="shared" si="3"/>
        <v>0</v>
      </c>
      <c r="M12" s="165">
        <f t="shared" si="3"/>
        <v>0</v>
      </c>
      <c r="N12" s="165">
        <f t="shared" si="3"/>
        <v>0</v>
      </c>
      <c r="O12" s="165">
        <f t="shared" si="3"/>
        <v>0</v>
      </c>
      <c r="P12" s="165">
        <f t="shared" si="3"/>
        <v>0</v>
      </c>
      <c r="Q12" s="165">
        <f t="shared" si="3"/>
        <v>0</v>
      </c>
      <c r="R12" s="165">
        <f t="shared" si="3"/>
        <v>0</v>
      </c>
      <c r="S12" s="165">
        <f t="shared" si="3"/>
        <v>0</v>
      </c>
    </row>
    <row r="13" ht="15" customHeight="1" spans="1:19">
      <c r="A13" s="81"/>
      <c r="B13" s="81" t="s">
        <v>60</v>
      </c>
      <c r="C13" s="81"/>
      <c r="D13" s="77" t="s">
        <v>48</v>
      </c>
      <c r="E13" s="166" t="s">
        <v>61</v>
      </c>
      <c r="F13" s="165">
        <f>F14</f>
        <v>87360</v>
      </c>
      <c r="G13" s="165">
        <f t="shared" ref="G13:S13" si="4">G14</f>
        <v>87360</v>
      </c>
      <c r="H13" s="165">
        <f t="shared" si="4"/>
        <v>0</v>
      </c>
      <c r="I13" s="165">
        <f t="shared" si="4"/>
        <v>0</v>
      </c>
      <c r="J13" s="165">
        <f t="shared" si="4"/>
        <v>0</v>
      </c>
      <c r="K13" s="165">
        <f t="shared" si="4"/>
        <v>0</v>
      </c>
      <c r="L13" s="165">
        <f t="shared" si="4"/>
        <v>0</v>
      </c>
      <c r="M13" s="165">
        <f t="shared" si="4"/>
        <v>0</v>
      </c>
      <c r="N13" s="165">
        <f t="shared" si="4"/>
        <v>0</v>
      </c>
      <c r="O13" s="165">
        <f t="shared" si="4"/>
        <v>0</v>
      </c>
      <c r="P13" s="165">
        <f t="shared" si="4"/>
        <v>0</v>
      </c>
      <c r="Q13" s="165">
        <f t="shared" si="4"/>
        <v>0</v>
      </c>
      <c r="R13" s="165">
        <f t="shared" si="4"/>
        <v>0</v>
      </c>
      <c r="S13" s="165">
        <f t="shared" si="4"/>
        <v>0</v>
      </c>
    </row>
    <row r="14" ht="15" customHeight="1" spans="1:19">
      <c r="A14" s="81"/>
      <c r="B14" s="81"/>
      <c r="C14" s="81" t="s">
        <v>60</v>
      </c>
      <c r="D14" s="77" t="s">
        <v>48</v>
      </c>
      <c r="E14" s="166" t="s">
        <v>62</v>
      </c>
      <c r="F14" s="165">
        <f>G14+H14+I14+J14+K14+L14+M14+N14+O14+P14+Q14+R14+S14</f>
        <v>87360</v>
      </c>
      <c r="G14" s="165">
        <v>87360</v>
      </c>
      <c r="H14" s="16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</row>
    <row r="15" ht="15" customHeight="1" spans="1:19">
      <c r="A15" s="81" t="s">
        <v>63</v>
      </c>
      <c r="B15" s="81"/>
      <c r="C15" s="81"/>
      <c r="D15" s="77" t="s">
        <v>48</v>
      </c>
      <c r="E15" s="166" t="s">
        <v>64</v>
      </c>
      <c r="F15" s="165">
        <f>G15+H15+I15+J15+K15+L15+M15+N15+O15+P15+Q15+R15+S15</f>
        <v>39653</v>
      </c>
      <c r="G15" s="165">
        <f>G16</f>
        <v>39653</v>
      </c>
      <c r="H15" s="165">
        <f t="shared" ref="H15:S15" si="5">H16</f>
        <v>0</v>
      </c>
      <c r="I15" s="165">
        <f t="shared" si="5"/>
        <v>0</v>
      </c>
      <c r="J15" s="165">
        <f t="shared" si="5"/>
        <v>0</v>
      </c>
      <c r="K15" s="165">
        <f t="shared" si="5"/>
        <v>0</v>
      </c>
      <c r="L15" s="165">
        <f t="shared" si="5"/>
        <v>0</v>
      </c>
      <c r="M15" s="165">
        <f t="shared" si="5"/>
        <v>0</v>
      </c>
      <c r="N15" s="165">
        <f t="shared" si="5"/>
        <v>0</v>
      </c>
      <c r="O15" s="165">
        <f t="shared" si="5"/>
        <v>0</v>
      </c>
      <c r="P15" s="165">
        <f t="shared" si="5"/>
        <v>0</v>
      </c>
      <c r="Q15" s="165">
        <f t="shared" si="5"/>
        <v>0</v>
      </c>
      <c r="R15" s="165">
        <f t="shared" si="5"/>
        <v>0</v>
      </c>
      <c r="S15" s="165">
        <f t="shared" si="5"/>
        <v>0</v>
      </c>
    </row>
    <row r="16" ht="15" customHeight="1" spans="1:19">
      <c r="A16" s="81"/>
      <c r="B16" s="81" t="s">
        <v>65</v>
      </c>
      <c r="C16" s="81"/>
      <c r="D16" s="77" t="s">
        <v>48</v>
      </c>
      <c r="E16" s="166" t="s">
        <v>66</v>
      </c>
      <c r="F16" s="165">
        <f>F17+F18</f>
        <v>39653</v>
      </c>
      <c r="G16" s="165">
        <f t="shared" ref="G16:S16" si="6">G17+G18</f>
        <v>39653</v>
      </c>
      <c r="H16" s="165">
        <f t="shared" si="6"/>
        <v>0</v>
      </c>
      <c r="I16" s="165">
        <f t="shared" si="6"/>
        <v>0</v>
      </c>
      <c r="J16" s="165">
        <f t="shared" si="6"/>
        <v>0</v>
      </c>
      <c r="K16" s="165">
        <f t="shared" si="6"/>
        <v>0</v>
      </c>
      <c r="L16" s="165">
        <f t="shared" si="6"/>
        <v>0</v>
      </c>
      <c r="M16" s="165">
        <f t="shared" si="6"/>
        <v>0</v>
      </c>
      <c r="N16" s="165">
        <f t="shared" si="6"/>
        <v>0</v>
      </c>
      <c r="O16" s="165">
        <f t="shared" si="6"/>
        <v>0</v>
      </c>
      <c r="P16" s="165">
        <f t="shared" si="6"/>
        <v>0</v>
      </c>
      <c r="Q16" s="165">
        <f t="shared" si="6"/>
        <v>0</v>
      </c>
      <c r="R16" s="165">
        <f t="shared" si="6"/>
        <v>0</v>
      </c>
      <c r="S16" s="165">
        <f t="shared" si="6"/>
        <v>0</v>
      </c>
    </row>
    <row r="17" ht="15" customHeight="1" spans="1:19">
      <c r="A17" s="81"/>
      <c r="B17" s="81"/>
      <c r="C17" s="81" t="s">
        <v>50</v>
      </c>
      <c r="D17" s="77" t="s">
        <v>48</v>
      </c>
      <c r="E17" s="166" t="s">
        <v>67</v>
      </c>
      <c r="F17" s="165">
        <f>G17+H17+I17+J17+K17+L17+M17+N17+O17+P17+Q17+R17+S17</f>
        <v>31596</v>
      </c>
      <c r="G17" s="165">
        <v>31596</v>
      </c>
      <c r="H17" s="16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</row>
    <row r="18" ht="15" customHeight="1" spans="1:19">
      <c r="A18" s="81"/>
      <c r="B18" s="81"/>
      <c r="C18" s="81" t="s">
        <v>55</v>
      </c>
      <c r="D18" s="77" t="s">
        <v>48</v>
      </c>
      <c r="E18" s="166" t="s">
        <v>68</v>
      </c>
      <c r="F18" s="165">
        <f>G18+H18+I18+J18+K18+L18+M18+N18+O18+P18+Q18+R18+S18</f>
        <v>8057</v>
      </c>
      <c r="G18" s="165">
        <v>8057</v>
      </c>
      <c r="H18" s="16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</row>
  </sheetData>
  <mergeCells count="11">
    <mergeCell ref="A1:S1"/>
    <mergeCell ref="A2:E2"/>
    <mergeCell ref="G3:K3"/>
    <mergeCell ref="M3:N3"/>
    <mergeCell ref="O3:Q3"/>
    <mergeCell ref="D3:D4"/>
    <mergeCell ref="E3:E4"/>
    <mergeCell ref="F3:F4"/>
    <mergeCell ref="L3:L4"/>
    <mergeCell ref="R3:R4"/>
    <mergeCell ref="S3:S4"/>
  </mergeCells>
  <pageMargins left="0.354166666666667" right="0.196527777777778" top="0.354166666666667" bottom="0.393055555555556" header="0" footer="0"/>
  <pageSetup paperSize="9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D6" sqref="D6:D19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4.5" style="59" customWidth="1"/>
    <col min="11" max="11" width="15.625" style="59" customWidth="1"/>
    <col min="12" max="12" width="15.125" style="59" customWidth="1"/>
    <col min="13" max="13" width="15.25" style="59" customWidth="1"/>
    <col min="14" max="245" width="7.25" style="59" customWidth="1"/>
    <col min="246" max="16384" width="7.25" style="59"/>
  </cols>
  <sheetData>
    <row r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ht="21" customHeight="1" spans="1:13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70</v>
      </c>
      <c r="H4" s="73"/>
      <c r="I4" s="73"/>
      <c r="J4" s="90"/>
      <c r="K4" s="91" t="s">
        <v>71</v>
      </c>
      <c r="L4" s="73"/>
      <c r="M4" s="90"/>
    </row>
    <row r="5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72</v>
      </c>
      <c r="I5" s="72" t="s">
        <v>73</v>
      </c>
      <c r="J5" s="72" t="s">
        <v>74</v>
      </c>
      <c r="K5" s="72" t="s">
        <v>16</v>
      </c>
      <c r="L5" s="72" t="s">
        <v>75</v>
      </c>
      <c r="M5" s="72" t="s">
        <v>76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9" si="0">G6+K6</f>
        <v>561387.13</v>
      </c>
      <c r="G6" s="80">
        <f t="shared" ref="G6:G9" si="1">H6+I6+J6</f>
        <v>531387.13</v>
      </c>
      <c r="H6" s="79">
        <f t="shared" ref="H6:M6" si="2">H7+H13+H16</f>
        <v>520217</v>
      </c>
      <c r="I6" s="79">
        <f t="shared" si="2"/>
        <v>11170.13</v>
      </c>
      <c r="J6" s="79">
        <f t="shared" si="2"/>
        <v>0</v>
      </c>
      <c r="K6" s="79">
        <f t="shared" si="2"/>
        <v>30000</v>
      </c>
      <c r="L6" s="79">
        <f t="shared" si="2"/>
        <v>30000</v>
      </c>
      <c r="M6" s="79">
        <f t="shared" si="2"/>
        <v>0</v>
      </c>
    </row>
    <row r="7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434374.13</v>
      </c>
      <c r="G7" s="80">
        <f t="shared" si="1"/>
        <v>404374.13</v>
      </c>
      <c r="H7" s="79">
        <f t="shared" ref="H7:M7" si="3">H8+H12</f>
        <v>393204</v>
      </c>
      <c r="I7" s="79">
        <f t="shared" si="3"/>
        <v>11170.13</v>
      </c>
      <c r="J7" s="79">
        <f t="shared" si="3"/>
        <v>0</v>
      </c>
      <c r="K7" s="79">
        <f t="shared" si="3"/>
        <v>30000</v>
      </c>
      <c r="L7" s="79">
        <f t="shared" si="3"/>
        <v>30000</v>
      </c>
      <c r="M7" s="79">
        <f t="shared" si="3"/>
        <v>0</v>
      </c>
    </row>
    <row r="8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404374.13</v>
      </c>
      <c r="G8" s="80">
        <f t="shared" si="1"/>
        <v>404374.13</v>
      </c>
      <c r="H8" s="79">
        <f>H10+H11+H9</f>
        <v>393204</v>
      </c>
      <c r="I8" s="79">
        <f>I10+I11+I9</f>
        <v>11170.13</v>
      </c>
      <c r="J8" s="79">
        <f>J10+J11+J9</f>
        <v>0</v>
      </c>
      <c r="K8" s="79">
        <f>K10+K11+K9</f>
        <v>0</v>
      </c>
      <c r="L8" s="79">
        <f>L10+L11+L9</f>
        <v>0</v>
      </c>
      <c r="M8" s="79">
        <f>M10+M11</f>
        <v>0</v>
      </c>
    </row>
    <row r="9" ht="19" customHeight="1" spans="1:13">
      <c r="A9" s="81"/>
      <c r="B9" s="81"/>
      <c r="C9" s="81" t="s">
        <v>50</v>
      </c>
      <c r="D9" s="77" t="s">
        <v>48</v>
      </c>
      <c r="E9" s="78" t="s">
        <v>52</v>
      </c>
      <c r="F9" s="79">
        <f t="shared" si="0"/>
        <v>9520</v>
      </c>
      <c r="G9" s="80">
        <f t="shared" si="1"/>
        <v>9520</v>
      </c>
      <c r="H9" s="79">
        <v>9520</v>
      </c>
      <c r="I9" s="79"/>
      <c r="J9" s="79"/>
      <c r="K9" s="79"/>
      <c r="L9" s="79"/>
      <c r="M9" s="79"/>
    </row>
    <row r="10" ht="19" customHeight="1" spans="1:13">
      <c r="A10" s="81"/>
      <c r="B10" s="81"/>
      <c r="C10" s="81" t="s">
        <v>53</v>
      </c>
      <c r="D10" s="77" t="s">
        <v>48</v>
      </c>
      <c r="E10" s="78" t="s">
        <v>54</v>
      </c>
      <c r="F10" s="79">
        <f t="shared" ref="F10:F19" si="4">G10+K10</f>
        <v>394854.13</v>
      </c>
      <c r="G10" s="80">
        <f t="shared" ref="G10:G19" si="5">H10+I10+J10</f>
        <v>394854.13</v>
      </c>
      <c r="H10" s="79">
        <v>383684</v>
      </c>
      <c r="I10" s="92">
        <v>11170.13</v>
      </c>
      <c r="J10" s="79"/>
      <c r="K10" s="93">
        <f>L10+M10</f>
        <v>0</v>
      </c>
      <c r="L10" s="93"/>
      <c r="M10" s="93"/>
    </row>
    <row r="11" ht="19" customHeight="1" spans="1:13">
      <c r="A11" s="81"/>
      <c r="B11" s="81"/>
      <c r="C11" s="81" t="s">
        <v>55</v>
      </c>
      <c r="D11" s="77" t="s">
        <v>48</v>
      </c>
      <c r="E11" s="78" t="s">
        <v>56</v>
      </c>
      <c r="F11" s="82">
        <f t="shared" si="4"/>
        <v>0</v>
      </c>
      <c r="G11" s="83">
        <f t="shared" si="5"/>
        <v>0</v>
      </c>
      <c r="H11" s="84"/>
      <c r="I11" s="84"/>
      <c r="J11" s="84"/>
      <c r="K11" s="84">
        <f>L11+M11</f>
        <v>0</v>
      </c>
      <c r="L11" s="84"/>
      <c r="M11" s="84"/>
    </row>
    <row r="12" ht="19" customHeight="1" spans="1:13">
      <c r="A12" s="81"/>
      <c r="B12" s="81" t="s">
        <v>55</v>
      </c>
      <c r="C12" s="81" t="s">
        <v>55</v>
      </c>
      <c r="D12" s="77" t="s">
        <v>48</v>
      </c>
      <c r="E12" s="78" t="s">
        <v>57</v>
      </c>
      <c r="F12" s="82">
        <f t="shared" si="4"/>
        <v>30000</v>
      </c>
      <c r="G12" s="83">
        <f t="shared" si="5"/>
        <v>0</v>
      </c>
      <c r="H12" s="84"/>
      <c r="I12" s="84"/>
      <c r="J12" s="84"/>
      <c r="K12" s="84">
        <f>L12+M12</f>
        <v>30000</v>
      </c>
      <c r="L12" s="84">
        <v>30000</v>
      </c>
      <c r="M12" s="84"/>
    </row>
    <row r="13" ht="19" customHeight="1" spans="1:13">
      <c r="A13" s="81" t="s">
        <v>58</v>
      </c>
      <c r="B13" s="81"/>
      <c r="C13" s="81"/>
      <c r="D13" s="77" t="s">
        <v>48</v>
      </c>
      <c r="E13" s="85" t="s">
        <v>59</v>
      </c>
      <c r="F13" s="82">
        <f t="shared" si="4"/>
        <v>87360</v>
      </c>
      <c r="G13" s="83">
        <f t="shared" si="5"/>
        <v>87360</v>
      </c>
      <c r="H13" s="86">
        <f t="shared" ref="H13:M13" si="6">H14</f>
        <v>87360</v>
      </c>
      <c r="I13" s="86">
        <f t="shared" si="6"/>
        <v>0</v>
      </c>
      <c r="J13" s="86">
        <f t="shared" si="6"/>
        <v>0</v>
      </c>
      <c r="K13" s="84">
        <f>L13+M13</f>
        <v>0</v>
      </c>
      <c r="L13" s="86">
        <f t="shared" si="6"/>
        <v>0</v>
      </c>
      <c r="M13" s="86">
        <f t="shared" si="6"/>
        <v>0</v>
      </c>
    </row>
    <row r="14" ht="21" customHeight="1" spans="1:13">
      <c r="A14" s="81"/>
      <c r="B14" s="81" t="s">
        <v>60</v>
      </c>
      <c r="C14" s="81"/>
      <c r="D14" s="77" t="s">
        <v>48</v>
      </c>
      <c r="E14" s="85" t="s">
        <v>61</v>
      </c>
      <c r="F14" s="82">
        <f t="shared" si="4"/>
        <v>87360</v>
      </c>
      <c r="G14" s="83">
        <f t="shared" si="5"/>
        <v>87360</v>
      </c>
      <c r="H14" s="86">
        <f t="shared" ref="H14:M14" si="7">H15</f>
        <v>87360</v>
      </c>
      <c r="I14" s="86">
        <f t="shared" si="7"/>
        <v>0</v>
      </c>
      <c r="J14" s="86">
        <f t="shared" si="7"/>
        <v>0</v>
      </c>
      <c r="K14" s="86">
        <f t="shared" si="7"/>
        <v>0</v>
      </c>
      <c r="L14" s="86">
        <f t="shared" si="7"/>
        <v>0</v>
      </c>
      <c r="M14" s="86">
        <f t="shared" si="7"/>
        <v>0</v>
      </c>
    </row>
    <row r="15" ht="21" customHeight="1" spans="1:13">
      <c r="A15" s="81"/>
      <c r="B15" s="81"/>
      <c r="C15" s="81" t="s">
        <v>60</v>
      </c>
      <c r="D15" s="77" t="s">
        <v>48</v>
      </c>
      <c r="E15" s="85" t="s">
        <v>62</v>
      </c>
      <c r="F15" s="82">
        <f t="shared" si="4"/>
        <v>87360</v>
      </c>
      <c r="G15" s="83">
        <f t="shared" si="5"/>
        <v>87360</v>
      </c>
      <c r="H15" s="86">
        <v>87360</v>
      </c>
      <c r="I15" s="86"/>
      <c r="J15" s="86"/>
      <c r="K15" s="84">
        <f>L15+M15</f>
        <v>0</v>
      </c>
      <c r="L15" s="86"/>
      <c r="M15" s="86"/>
    </row>
    <row r="16" ht="18" customHeight="1" spans="1:13">
      <c r="A16" s="81" t="s">
        <v>63</v>
      </c>
      <c r="B16" s="81"/>
      <c r="C16" s="81"/>
      <c r="D16" s="77" t="s">
        <v>48</v>
      </c>
      <c r="E16" s="85" t="s">
        <v>64</v>
      </c>
      <c r="F16" s="82">
        <f t="shared" si="4"/>
        <v>39653</v>
      </c>
      <c r="G16" s="83">
        <f t="shared" si="5"/>
        <v>39653</v>
      </c>
      <c r="H16" s="86">
        <f t="shared" ref="H16:M16" si="8">H17</f>
        <v>39653</v>
      </c>
      <c r="I16" s="86">
        <f t="shared" si="8"/>
        <v>0</v>
      </c>
      <c r="J16" s="86">
        <f t="shared" si="8"/>
        <v>0</v>
      </c>
      <c r="K16" s="84"/>
      <c r="L16" s="86"/>
      <c r="M16" s="86"/>
    </row>
    <row r="17" ht="18" customHeight="1" spans="1:13">
      <c r="A17" s="81"/>
      <c r="B17" s="81" t="s">
        <v>65</v>
      </c>
      <c r="C17" s="81"/>
      <c r="D17" s="77" t="s">
        <v>48</v>
      </c>
      <c r="E17" s="85" t="s">
        <v>66</v>
      </c>
      <c r="F17" s="82">
        <f t="shared" si="4"/>
        <v>39653</v>
      </c>
      <c r="G17" s="83">
        <f t="shared" si="5"/>
        <v>39653</v>
      </c>
      <c r="H17" s="86">
        <f>H18+H19</f>
        <v>39653</v>
      </c>
      <c r="I17" s="86">
        <f>I18+I19</f>
        <v>0</v>
      </c>
      <c r="J17" s="86">
        <f>J18+J19</f>
        <v>0</v>
      </c>
      <c r="K17" s="84"/>
      <c r="L17" s="86"/>
      <c r="M17" s="86"/>
    </row>
    <row r="18" ht="18" customHeight="1" spans="1:13">
      <c r="A18" s="81"/>
      <c r="B18" s="81"/>
      <c r="C18" s="81" t="s">
        <v>50</v>
      </c>
      <c r="D18" s="77" t="s">
        <v>48</v>
      </c>
      <c r="E18" s="85" t="s">
        <v>67</v>
      </c>
      <c r="F18" s="82">
        <f t="shared" si="4"/>
        <v>31596</v>
      </c>
      <c r="G18" s="83">
        <f t="shared" si="5"/>
        <v>31596</v>
      </c>
      <c r="H18" s="86">
        <v>31596</v>
      </c>
      <c r="I18" s="86"/>
      <c r="J18" s="86"/>
      <c r="K18" s="84">
        <f>L18+M18</f>
        <v>0</v>
      </c>
      <c r="L18" s="86"/>
      <c r="M18" s="86"/>
    </row>
    <row r="19" ht="21" customHeight="1" spans="1:13">
      <c r="A19" s="81"/>
      <c r="B19" s="81"/>
      <c r="C19" s="81" t="s">
        <v>55</v>
      </c>
      <c r="D19" s="77" t="s">
        <v>48</v>
      </c>
      <c r="E19" s="85" t="s">
        <v>68</v>
      </c>
      <c r="F19" s="82">
        <f t="shared" si="4"/>
        <v>8057</v>
      </c>
      <c r="G19" s="83">
        <f t="shared" si="5"/>
        <v>8057</v>
      </c>
      <c r="H19" s="86">
        <v>8057</v>
      </c>
      <c r="I19" s="86"/>
      <c r="J19" s="86"/>
      <c r="K19" s="84">
        <f>L19+M19</f>
        <v>0</v>
      </c>
      <c r="L19" s="86"/>
      <c r="M19" s="86"/>
    </row>
  </sheetData>
  <mergeCells count="5">
    <mergeCell ref="A2:M2"/>
    <mergeCell ref="A3:E3"/>
    <mergeCell ref="D4:D5"/>
    <mergeCell ref="E4:E5"/>
    <mergeCell ref="F4:F5"/>
  </mergeCells>
  <pageMargins left="0.590277777777778" right="0.196527777777778" top="0.196527777777778" bottom="0.196527777777778" header="0" footer="0"/>
  <pageSetup paperSize="9" scale="8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4" workbookViewId="0">
      <selection activeCell="C8" sqref="C8"/>
    </sheetView>
  </sheetViews>
  <sheetFormatPr defaultColWidth="7.25" defaultRowHeight="11.25"/>
  <cols>
    <col min="1" max="1" width="4.125" style="95" customWidth="1"/>
    <col min="2" max="2" width="21.5" style="95" customWidth="1"/>
    <col min="3" max="3" width="15.25" style="96" customWidth="1"/>
    <col min="4" max="4" width="22.125" style="96" customWidth="1"/>
    <col min="5" max="6" width="14.75" style="96" customWidth="1"/>
    <col min="7" max="7" width="14.875" style="96" customWidth="1"/>
    <col min="8" max="8" width="14.375" style="96" customWidth="1"/>
    <col min="9" max="12" width="11.25" style="96" customWidth="1"/>
    <col min="13" max="16384" width="7.25" style="96"/>
  </cols>
  <sheetData>
    <row r="1" ht="17.25" customHeight="1" spans="1:12">
      <c r="A1" s="97"/>
      <c r="B1" s="97"/>
      <c r="C1" s="98"/>
      <c r="D1" s="98"/>
      <c r="E1" s="98"/>
      <c r="F1" s="98"/>
      <c r="G1" s="99"/>
      <c r="H1" s="99"/>
      <c r="I1" s="99"/>
      <c r="J1" s="99"/>
      <c r="K1" s="143"/>
      <c r="L1" s="144"/>
    </row>
    <row r="2" ht="27" customHeight="1" spans="1:12">
      <c r="A2" s="100" t="s">
        <v>77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ht="14.25" customHeight="1" spans="1:12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45" t="s">
        <v>2</v>
      </c>
    </row>
    <row r="4" s="94" customFormat="1" ht="16.35" customHeight="1" spans="1:12">
      <c r="A4" s="103" t="s">
        <v>78</v>
      </c>
      <c r="B4" s="104"/>
      <c r="C4" s="105"/>
      <c r="D4" s="106" t="s">
        <v>4</v>
      </c>
      <c r="E4" s="107"/>
      <c r="F4" s="106"/>
      <c r="G4" s="106"/>
      <c r="H4" s="106"/>
      <c r="I4" s="106"/>
      <c r="J4" s="106"/>
      <c r="K4" s="106"/>
      <c r="L4" s="106"/>
    </row>
    <row r="5" s="94" customFormat="1" ht="15.6" customHeight="1" spans="1:12">
      <c r="A5" s="108" t="s">
        <v>79</v>
      </c>
      <c r="B5" s="109"/>
      <c r="C5" s="110" t="s">
        <v>6</v>
      </c>
      <c r="D5" s="110" t="s">
        <v>5</v>
      </c>
      <c r="E5" s="111" t="s">
        <v>8</v>
      </c>
      <c r="F5" s="106" t="s">
        <v>9</v>
      </c>
      <c r="G5" s="106"/>
      <c r="H5" s="106"/>
      <c r="I5" s="106"/>
      <c r="J5" s="106"/>
      <c r="K5" s="106"/>
      <c r="L5" s="106"/>
    </row>
    <row r="6" s="94" customFormat="1" ht="15" customHeight="1" spans="1:12">
      <c r="A6" s="112"/>
      <c r="B6" s="113"/>
      <c r="C6" s="114"/>
      <c r="D6" s="110"/>
      <c r="E6" s="111"/>
      <c r="F6" s="110" t="s">
        <v>11</v>
      </c>
      <c r="G6" s="115"/>
      <c r="H6" s="115"/>
      <c r="I6" s="115"/>
      <c r="J6" s="115"/>
      <c r="K6" s="146"/>
      <c r="L6" s="121" t="s">
        <v>12</v>
      </c>
    </row>
    <row r="7" s="94" customFormat="1" ht="45" customHeight="1" spans="1:12">
      <c r="A7" s="116"/>
      <c r="B7" s="117"/>
      <c r="C7" s="114"/>
      <c r="D7" s="110"/>
      <c r="E7" s="111"/>
      <c r="F7" s="118" t="s">
        <v>16</v>
      </c>
      <c r="G7" s="119" t="s">
        <v>19</v>
      </c>
      <c r="H7" s="120" t="s">
        <v>21</v>
      </c>
      <c r="I7" s="120" t="s">
        <v>15</v>
      </c>
      <c r="J7" s="120" t="s">
        <v>25</v>
      </c>
      <c r="K7" s="120" t="s">
        <v>27</v>
      </c>
      <c r="L7" s="147"/>
    </row>
    <row r="8" s="94" customFormat="1" ht="18" customHeight="1" spans="1:12">
      <c r="A8" s="121" t="s">
        <v>11</v>
      </c>
      <c r="B8" s="122" t="s">
        <v>16</v>
      </c>
      <c r="C8" s="123">
        <v>561387.13</v>
      </c>
      <c r="D8" s="124" t="s">
        <v>80</v>
      </c>
      <c r="E8" s="123"/>
      <c r="F8" s="123"/>
      <c r="G8" s="123"/>
      <c r="H8" s="125"/>
      <c r="I8" s="123"/>
      <c r="J8" s="123"/>
      <c r="K8" s="123"/>
      <c r="L8" s="123"/>
    </row>
    <row r="9" s="94" customFormat="1" ht="18" customHeight="1" spans="1:12">
      <c r="A9" s="126"/>
      <c r="B9" s="122" t="s">
        <v>19</v>
      </c>
      <c r="C9" s="123">
        <v>561387.13</v>
      </c>
      <c r="D9" s="127" t="s">
        <v>26</v>
      </c>
      <c r="E9" s="123"/>
      <c r="F9" s="123"/>
      <c r="G9" s="123"/>
      <c r="H9" s="123"/>
      <c r="I9" s="123"/>
      <c r="J9" s="123"/>
      <c r="K9" s="123"/>
      <c r="L9" s="123"/>
    </row>
    <row r="10" s="94" customFormat="1" ht="18" customHeight="1" spans="1:12">
      <c r="A10" s="126"/>
      <c r="B10" s="128" t="s">
        <v>21</v>
      </c>
      <c r="C10" s="123"/>
      <c r="D10" s="127" t="s">
        <v>81</v>
      </c>
      <c r="E10" s="123"/>
      <c r="F10" s="123"/>
      <c r="G10" s="125"/>
      <c r="H10" s="125"/>
      <c r="I10" s="125"/>
      <c r="J10" s="125"/>
      <c r="K10" s="125"/>
      <c r="L10" s="125"/>
    </row>
    <row r="11" s="94" customFormat="1" ht="18" customHeight="1" spans="1:12">
      <c r="A11" s="126"/>
      <c r="B11" s="122" t="s">
        <v>23</v>
      </c>
      <c r="C11" s="125"/>
      <c r="D11" s="127" t="s">
        <v>82</v>
      </c>
      <c r="E11" s="123">
        <v>434374.13</v>
      </c>
      <c r="F11" s="123">
        <v>434374.13</v>
      </c>
      <c r="G11" s="123">
        <v>434374.13</v>
      </c>
      <c r="H11" s="125"/>
      <c r="I11" s="125"/>
      <c r="J11" s="125"/>
      <c r="K11" s="125"/>
      <c r="L11" s="125"/>
    </row>
    <row r="12" s="94" customFormat="1" ht="18" customHeight="1" spans="1:12">
      <c r="A12" s="126"/>
      <c r="B12" s="128" t="s">
        <v>25</v>
      </c>
      <c r="C12" s="125"/>
      <c r="D12" s="127" t="s">
        <v>83</v>
      </c>
      <c r="E12" s="123"/>
      <c r="F12" s="125"/>
      <c r="G12" s="125"/>
      <c r="H12" s="125"/>
      <c r="I12" s="125"/>
      <c r="J12" s="125"/>
      <c r="K12" s="125"/>
      <c r="L12" s="125"/>
    </row>
    <row r="13" s="94" customFormat="1" ht="18" customHeight="1" spans="1:12">
      <c r="A13" s="126"/>
      <c r="B13" s="128" t="s">
        <v>27</v>
      </c>
      <c r="C13" s="125"/>
      <c r="D13" s="127" t="s">
        <v>84</v>
      </c>
      <c r="E13" s="123"/>
      <c r="F13" s="123"/>
      <c r="G13" s="123"/>
      <c r="H13" s="125"/>
      <c r="I13" s="125"/>
      <c r="J13" s="125"/>
      <c r="K13" s="125"/>
      <c r="L13" s="125"/>
    </row>
    <row r="14" s="94" customFormat="1" ht="18" customHeight="1" spans="1:12">
      <c r="A14" s="129" t="s">
        <v>12</v>
      </c>
      <c r="B14" s="129"/>
      <c r="C14" s="125"/>
      <c r="D14" s="124" t="s">
        <v>85</v>
      </c>
      <c r="E14" s="123">
        <v>87360</v>
      </c>
      <c r="F14" s="123">
        <v>87360</v>
      </c>
      <c r="G14" s="123">
        <v>87360</v>
      </c>
      <c r="H14" s="125"/>
      <c r="I14" s="125"/>
      <c r="J14" s="125"/>
      <c r="K14" s="125"/>
      <c r="L14" s="125"/>
    </row>
    <row r="15" s="94" customFormat="1" ht="18" customHeight="1" spans="1:12">
      <c r="A15" s="129" t="s">
        <v>86</v>
      </c>
      <c r="B15" s="129"/>
      <c r="C15" s="130"/>
      <c r="D15" s="127" t="s">
        <v>87</v>
      </c>
      <c r="E15" s="123">
        <v>39653</v>
      </c>
      <c r="F15" s="123">
        <v>39653</v>
      </c>
      <c r="G15" s="123">
        <v>39653</v>
      </c>
      <c r="H15" s="125"/>
      <c r="I15" s="125"/>
      <c r="J15" s="125"/>
      <c r="K15" s="125"/>
      <c r="L15" s="125"/>
    </row>
    <row r="16" s="94" customFormat="1" ht="18" customHeight="1" spans="1:12">
      <c r="A16" s="129" t="s">
        <v>15</v>
      </c>
      <c r="B16" s="129"/>
      <c r="C16" s="131"/>
      <c r="D16" s="124" t="s">
        <v>88</v>
      </c>
      <c r="E16" s="123"/>
      <c r="F16" s="123"/>
      <c r="G16" s="125"/>
      <c r="H16" s="125"/>
      <c r="I16" s="125"/>
      <c r="J16" s="125"/>
      <c r="K16" s="125"/>
      <c r="L16" s="125"/>
    </row>
    <row r="17" s="94" customFormat="1" ht="18" customHeight="1" spans="1:12">
      <c r="A17" s="132"/>
      <c r="B17" s="132"/>
      <c r="C17" s="133"/>
      <c r="D17" s="124" t="s">
        <v>89</v>
      </c>
      <c r="E17" s="123"/>
      <c r="F17" s="123"/>
      <c r="G17" s="125"/>
      <c r="H17" s="125"/>
      <c r="I17" s="125"/>
      <c r="J17" s="125"/>
      <c r="K17" s="125"/>
      <c r="L17" s="125"/>
    </row>
    <row r="18" s="94" customFormat="1" ht="18" customHeight="1" spans="1:12">
      <c r="A18" s="134"/>
      <c r="B18" s="135"/>
      <c r="C18" s="133"/>
      <c r="D18" s="127" t="s">
        <v>90</v>
      </c>
      <c r="E18" s="123"/>
      <c r="F18" s="123"/>
      <c r="G18" s="125"/>
      <c r="H18" s="125"/>
      <c r="I18" s="125"/>
      <c r="J18" s="125"/>
      <c r="K18" s="125"/>
      <c r="L18" s="125"/>
    </row>
    <row r="19" s="94" customFormat="1" ht="18" customHeight="1" spans="1:12">
      <c r="A19" s="134"/>
      <c r="B19" s="135"/>
      <c r="C19" s="133"/>
      <c r="D19" s="127" t="s">
        <v>91</v>
      </c>
      <c r="E19" s="123"/>
      <c r="F19" s="123"/>
      <c r="G19" s="125"/>
      <c r="H19" s="125"/>
      <c r="I19" s="125"/>
      <c r="J19" s="125"/>
      <c r="K19" s="125"/>
      <c r="L19" s="125"/>
    </row>
    <row r="20" s="94" customFormat="1" ht="18" customHeight="1" spans="1:13">
      <c r="A20" s="134"/>
      <c r="B20" s="135"/>
      <c r="C20" s="133"/>
      <c r="D20" s="127" t="s">
        <v>92</v>
      </c>
      <c r="E20" s="123"/>
      <c r="F20" s="123"/>
      <c r="G20" s="125"/>
      <c r="H20" s="125"/>
      <c r="I20" s="125"/>
      <c r="J20" s="125"/>
      <c r="K20" s="125"/>
      <c r="L20" s="125"/>
      <c r="M20" s="148"/>
    </row>
    <row r="21" s="94" customFormat="1" ht="18" customHeight="1" spans="1:12">
      <c r="A21" s="136"/>
      <c r="B21" s="137"/>
      <c r="C21" s="133"/>
      <c r="D21" s="127" t="s">
        <v>93</v>
      </c>
      <c r="E21" s="123"/>
      <c r="F21" s="123"/>
      <c r="G21" s="138"/>
      <c r="H21" s="138"/>
      <c r="I21" s="138"/>
      <c r="J21" s="138"/>
      <c r="K21" s="138"/>
      <c r="L21" s="138"/>
    </row>
    <row r="22" s="94" customFormat="1" ht="18" customHeight="1" spans="1:12">
      <c r="A22" s="134"/>
      <c r="B22" s="135"/>
      <c r="C22" s="133"/>
      <c r="D22" s="127" t="s">
        <v>94</v>
      </c>
      <c r="E22" s="123"/>
      <c r="F22" s="123"/>
      <c r="G22" s="123"/>
      <c r="H22" s="138"/>
      <c r="I22" s="123"/>
      <c r="J22" s="123"/>
      <c r="K22" s="123"/>
      <c r="L22" s="123"/>
    </row>
    <row r="23" s="94" customFormat="1" ht="18" customHeight="1" spans="1:12">
      <c r="A23" s="134"/>
      <c r="B23" s="135"/>
      <c r="C23" s="133"/>
      <c r="D23" s="127" t="s">
        <v>95</v>
      </c>
      <c r="E23" s="123"/>
      <c r="F23" s="123"/>
      <c r="G23" s="123"/>
      <c r="H23" s="138"/>
      <c r="I23" s="123"/>
      <c r="J23" s="123"/>
      <c r="K23" s="123"/>
      <c r="L23" s="123"/>
    </row>
    <row r="24" s="94" customFormat="1" ht="18" customHeight="1" spans="1:12">
      <c r="A24" s="129"/>
      <c r="B24" s="129"/>
      <c r="C24" s="123"/>
      <c r="D24" s="127" t="s">
        <v>96</v>
      </c>
      <c r="E24" s="123"/>
      <c r="F24" s="123"/>
      <c r="G24" s="123"/>
      <c r="H24" s="138"/>
      <c r="I24" s="123"/>
      <c r="J24" s="123"/>
      <c r="K24" s="123"/>
      <c r="L24" s="123"/>
    </row>
    <row r="25" s="94" customFormat="1" ht="18" customHeight="1" spans="1:12">
      <c r="A25" s="139"/>
      <c r="B25" s="140"/>
      <c r="C25" s="123"/>
      <c r="D25" s="127" t="s">
        <v>97</v>
      </c>
      <c r="E25" s="123"/>
      <c r="F25" s="123"/>
      <c r="G25" s="123"/>
      <c r="H25" s="138"/>
      <c r="I25" s="123"/>
      <c r="J25" s="123"/>
      <c r="K25" s="123"/>
      <c r="L25" s="123"/>
    </row>
    <row r="26" s="94" customFormat="1" ht="18" customHeight="1" spans="1:12">
      <c r="A26" s="139"/>
      <c r="B26" s="140"/>
      <c r="C26" s="123"/>
      <c r="D26" s="127" t="s">
        <v>98</v>
      </c>
      <c r="E26" s="123"/>
      <c r="F26" s="123"/>
      <c r="G26" s="123"/>
      <c r="H26" s="138"/>
      <c r="I26" s="123"/>
      <c r="J26" s="123"/>
      <c r="K26" s="123"/>
      <c r="L26" s="123"/>
    </row>
    <row r="27" s="94" customFormat="1" ht="18" customHeight="1" spans="1:12">
      <c r="A27" s="139"/>
      <c r="B27" s="140"/>
      <c r="C27" s="123"/>
      <c r="D27" s="127" t="s">
        <v>99</v>
      </c>
      <c r="E27" s="123"/>
      <c r="F27" s="123"/>
      <c r="G27" s="123"/>
      <c r="H27" s="138"/>
      <c r="I27" s="123"/>
      <c r="J27" s="123"/>
      <c r="K27" s="123"/>
      <c r="L27" s="123"/>
    </row>
    <row r="28" s="94" customFormat="1" ht="18" customHeight="1" spans="1:12">
      <c r="A28" s="139"/>
      <c r="B28" s="140"/>
      <c r="C28" s="123"/>
      <c r="D28" s="127" t="s">
        <v>100</v>
      </c>
      <c r="E28" s="123"/>
      <c r="F28" s="123"/>
      <c r="G28" s="123"/>
      <c r="H28" s="138"/>
      <c r="I28" s="123"/>
      <c r="J28" s="123"/>
      <c r="K28" s="123"/>
      <c r="L28" s="123"/>
    </row>
    <row r="29" s="94" customFormat="1" ht="18" customHeight="1" spans="1:12">
      <c r="A29" s="139"/>
      <c r="B29" s="140"/>
      <c r="C29" s="123"/>
      <c r="D29" s="127" t="s">
        <v>101</v>
      </c>
      <c r="E29" s="123"/>
      <c r="F29" s="123"/>
      <c r="G29" s="123"/>
      <c r="H29" s="138"/>
      <c r="I29" s="123"/>
      <c r="J29" s="123"/>
      <c r="K29" s="123"/>
      <c r="L29" s="123"/>
    </row>
    <row r="30" s="94" customFormat="1" ht="18" customHeight="1" spans="1:12">
      <c r="A30" s="139"/>
      <c r="B30" s="140"/>
      <c r="C30" s="123"/>
      <c r="D30" s="127" t="s">
        <v>102</v>
      </c>
      <c r="E30" s="123"/>
      <c r="F30" s="123"/>
      <c r="G30" s="123"/>
      <c r="H30" s="138"/>
      <c r="I30" s="123"/>
      <c r="J30" s="123"/>
      <c r="K30" s="123"/>
      <c r="L30" s="123"/>
    </row>
    <row r="31" s="94" customFormat="1" ht="18" customHeight="1" spans="1:12">
      <c r="A31" s="139"/>
      <c r="B31" s="140"/>
      <c r="C31" s="123"/>
      <c r="D31" s="127" t="s">
        <v>103</v>
      </c>
      <c r="E31" s="123"/>
      <c r="F31" s="123"/>
      <c r="G31" s="123"/>
      <c r="H31" s="138"/>
      <c r="I31" s="123"/>
      <c r="J31" s="123"/>
      <c r="K31" s="123"/>
      <c r="L31" s="123"/>
    </row>
    <row r="32" s="94" customFormat="1" ht="18" customHeight="1" spans="1:12">
      <c r="A32" s="103" t="s">
        <v>37</v>
      </c>
      <c r="B32" s="105"/>
      <c r="C32" s="125">
        <f>C8+C15</f>
        <v>561387.13</v>
      </c>
      <c r="D32" s="141" t="s">
        <v>104</v>
      </c>
      <c r="E32" s="123">
        <f>E11+E14+E15</f>
        <v>561387.13</v>
      </c>
      <c r="F32" s="123">
        <f>F11+F14+F15</f>
        <v>561387.13</v>
      </c>
      <c r="G32" s="123">
        <f>G11+G14+G15</f>
        <v>561387.13</v>
      </c>
      <c r="H32" s="125"/>
      <c r="I32" s="123"/>
      <c r="J32" s="123"/>
      <c r="K32" s="123"/>
      <c r="L32" s="123"/>
    </row>
    <row r="33" s="94" customFormat="1" ht="14.25" spans="1:4">
      <c r="A33" s="142"/>
      <c r="B33" s="142"/>
      <c r="D33" s="35"/>
    </row>
    <row r="34" s="94" customFormat="1" ht="14.25" spans="1:2">
      <c r="A34" s="142"/>
      <c r="B34" s="142"/>
    </row>
    <row r="35" s="94" customFormat="1" ht="14.25" spans="1:2">
      <c r="A35" s="142"/>
      <c r="B35" s="142"/>
    </row>
    <row r="36" s="94" customFormat="1" ht="14.25" spans="1:2">
      <c r="A36" s="142"/>
      <c r="B36" s="142"/>
    </row>
    <row r="37" s="94" customFormat="1" ht="14.25" spans="1:2">
      <c r="A37" s="142"/>
      <c r="B37" s="142"/>
    </row>
    <row r="38" s="94" customFormat="1" ht="14.25" spans="1:2">
      <c r="A38" s="142"/>
      <c r="B38" s="142"/>
    </row>
    <row r="39" s="94" customFormat="1" ht="14.25" spans="1:2">
      <c r="A39" s="142"/>
      <c r="B39" s="142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D6" sqref="D6:D19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4.5" style="59" customWidth="1"/>
    <col min="11" max="11" width="15.625" style="59" customWidth="1"/>
    <col min="12" max="12" width="15.125" style="59" customWidth="1"/>
    <col min="13" max="13" width="15.25" style="59" customWidth="1"/>
    <col min="14" max="245" width="7.25" style="59" customWidth="1"/>
    <col min="246" max="16384" width="7.25" style="59"/>
  </cols>
  <sheetData>
    <row r="1" s="59" customFormat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s="59" customFormat="1" ht="21" customHeight="1" spans="1:13">
      <c r="A2" s="66" t="s">
        <v>105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="59" customFormat="1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s="59" customFormat="1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70</v>
      </c>
      <c r="H4" s="73"/>
      <c r="I4" s="73"/>
      <c r="J4" s="90"/>
      <c r="K4" s="91" t="s">
        <v>71</v>
      </c>
      <c r="L4" s="73"/>
      <c r="M4" s="90"/>
    </row>
    <row r="5" s="59" customFormat="1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72</v>
      </c>
      <c r="I5" s="72" t="s">
        <v>73</v>
      </c>
      <c r="J5" s="72" t="s">
        <v>74</v>
      </c>
      <c r="K5" s="72" t="s">
        <v>16</v>
      </c>
      <c r="L5" s="72" t="s">
        <v>75</v>
      </c>
      <c r="M5" s="72" t="s">
        <v>76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19" si="0">G6+K6</f>
        <v>561387.13</v>
      </c>
      <c r="G6" s="80">
        <f t="shared" ref="G6:G19" si="1">H6+I6+J6</f>
        <v>531387.13</v>
      </c>
      <c r="H6" s="79">
        <f t="shared" ref="H6:M6" si="2">H7+H13+H16</f>
        <v>520217</v>
      </c>
      <c r="I6" s="79">
        <f t="shared" si="2"/>
        <v>11170.13</v>
      </c>
      <c r="J6" s="79">
        <f t="shared" si="2"/>
        <v>0</v>
      </c>
      <c r="K6" s="79">
        <f t="shared" si="2"/>
        <v>30000</v>
      </c>
      <c r="L6" s="79">
        <f t="shared" si="2"/>
        <v>30000</v>
      </c>
      <c r="M6" s="79">
        <f t="shared" si="2"/>
        <v>0</v>
      </c>
    </row>
    <row r="7" s="59" customFormat="1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434374.13</v>
      </c>
      <c r="G7" s="80">
        <f t="shared" si="1"/>
        <v>404374.13</v>
      </c>
      <c r="H7" s="79">
        <f t="shared" ref="H7:M7" si="3">H8+H12</f>
        <v>393204</v>
      </c>
      <c r="I7" s="79">
        <f t="shared" si="3"/>
        <v>11170.13</v>
      </c>
      <c r="J7" s="79">
        <f t="shared" si="3"/>
        <v>0</v>
      </c>
      <c r="K7" s="79">
        <f t="shared" si="3"/>
        <v>30000</v>
      </c>
      <c r="L7" s="79">
        <f t="shared" si="3"/>
        <v>30000</v>
      </c>
      <c r="M7" s="79">
        <f t="shared" si="3"/>
        <v>0</v>
      </c>
    </row>
    <row r="8" s="59" customFormat="1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404374.13</v>
      </c>
      <c r="G8" s="80">
        <f t="shared" si="1"/>
        <v>404374.13</v>
      </c>
      <c r="H8" s="79">
        <f t="shared" ref="H8:L8" si="4">H10+H11+H9</f>
        <v>393204</v>
      </c>
      <c r="I8" s="79">
        <f t="shared" si="4"/>
        <v>11170.13</v>
      </c>
      <c r="J8" s="79">
        <f t="shared" si="4"/>
        <v>0</v>
      </c>
      <c r="K8" s="79">
        <f t="shared" si="4"/>
        <v>0</v>
      </c>
      <c r="L8" s="79">
        <f t="shared" si="4"/>
        <v>0</v>
      </c>
      <c r="M8" s="79">
        <f>M10+M11</f>
        <v>0</v>
      </c>
    </row>
    <row r="9" s="59" customFormat="1" ht="19" customHeight="1" spans="1:13">
      <c r="A9" s="81"/>
      <c r="B9" s="81"/>
      <c r="C9" s="81" t="s">
        <v>50</v>
      </c>
      <c r="D9" s="77" t="s">
        <v>48</v>
      </c>
      <c r="E9" s="78" t="s">
        <v>52</v>
      </c>
      <c r="F9" s="79">
        <f t="shared" si="0"/>
        <v>9520</v>
      </c>
      <c r="G9" s="80">
        <f t="shared" si="1"/>
        <v>9520</v>
      </c>
      <c r="H9" s="79">
        <v>9520</v>
      </c>
      <c r="I9" s="79"/>
      <c r="J9" s="79"/>
      <c r="K9" s="79"/>
      <c r="L9" s="79"/>
      <c r="M9" s="79"/>
    </row>
    <row r="10" s="59" customFormat="1" ht="19" customHeight="1" spans="1:13">
      <c r="A10" s="81"/>
      <c r="B10" s="81"/>
      <c r="C10" s="81" t="s">
        <v>53</v>
      </c>
      <c r="D10" s="77" t="s">
        <v>48</v>
      </c>
      <c r="E10" s="78" t="s">
        <v>54</v>
      </c>
      <c r="F10" s="79">
        <f t="shared" si="0"/>
        <v>394854.13</v>
      </c>
      <c r="G10" s="80">
        <f t="shared" si="1"/>
        <v>394854.13</v>
      </c>
      <c r="H10" s="79">
        <v>383684</v>
      </c>
      <c r="I10" s="92">
        <v>11170.13</v>
      </c>
      <c r="J10" s="79"/>
      <c r="K10" s="93">
        <f t="shared" ref="K10:K13" si="5">L10+M10</f>
        <v>0</v>
      </c>
      <c r="L10" s="93"/>
      <c r="M10" s="93"/>
    </row>
    <row r="11" s="59" customFormat="1" ht="19" customHeight="1" spans="1:13">
      <c r="A11" s="81"/>
      <c r="B11" s="81"/>
      <c r="C11" s="81" t="s">
        <v>55</v>
      </c>
      <c r="D11" s="77" t="s">
        <v>48</v>
      </c>
      <c r="E11" s="78" t="s">
        <v>56</v>
      </c>
      <c r="F11" s="82">
        <f t="shared" si="0"/>
        <v>0</v>
      </c>
      <c r="G11" s="83">
        <f t="shared" si="1"/>
        <v>0</v>
      </c>
      <c r="H11" s="84"/>
      <c r="I11" s="84"/>
      <c r="J11" s="84"/>
      <c r="K11" s="84">
        <f t="shared" si="5"/>
        <v>0</v>
      </c>
      <c r="L11" s="84"/>
      <c r="M11" s="84"/>
    </row>
    <row r="12" s="59" customFormat="1" ht="19" customHeight="1" spans="1:13">
      <c r="A12" s="81"/>
      <c r="B12" s="81" t="s">
        <v>55</v>
      </c>
      <c r="C12" s="81" t="s">
        <v>55</v>
      </c>
      <c r="D12" s="77" t="s">
        <v>48</v>
      </c>
      <c r="E12" s="78" t="s">
        <v>57</v>
      </c>
      <c r="F12" s="82">
        <f t="shared" si="0"/>
        <v>30000</v>
      </c>
      <c r="G12" s="83">
        <f t="shared" si="1"/>
        <v>0</v>
      </c>
      <c r="H12" s="84"/>
      <c r="I12" s="84"/>
      <c r="J12" s="84"/>
      <c r="K12" s="84">
        <f t="shared" si="5"/>
        <v>30000</v>
      </c>
      <c r="L12" s="84">
        <v>30000</v>
      </c>
      <c r="M12" s="84"/>
    </row>
    <row r="13" s="59" customFormat="1" ht="19" customHeight="1" spans="1:13">
      <c r="A13" s="81" t="s">
        <v>58</v>
      </c>
      <c r="B13" s="81"/>
      <c r="C13" s="81"/>
      <c r="D13" s="77" t="s">
        <v>48</v>
      </c>
      <c r="E13" s="85" t="s">
        <v>59</v>
      </c>
      <c r="F13" s="82">
        <f t="shared" si="0"/>
        <v>87360</v>
      </c>
      <c r="G13" s="83">
        <f t="shared" si="1"/>
        <v>87360</v>
      </c>
      <c r="H13" s="86">
        <f t="shared" ref="H13:J13" si="6">H14</f>
        <v>87360</v>
      </c>
      <c r="I13" s="86">
        <f t="shared" si="6"/>
        <v>0</v>
      </c>
      <c r="J13" s="86">
        <f t="shared" si="6"/>
        <v>0</v>
      </c>
      <c r="K13" s="84">
        <f t="shared" si="5"/>
        <v>0</v>
      </c>
      <c r="L13" s="86">
        <f>L14</f>
        <v>0</v>
      </c>
      <c r="M13" s="86">
        <f>M14</f>
        <v>0</v>
      </c>
    </row>
    <row r="14" s="59" customFormat="1" ht="21" customHeight="1" spans="1:13">
      <c r="A14" s="81"/>
      <c r="B14" s="81" t="s">
        <v>60</v>
      </c>
      <c r="C14" s="81"/>
      <c r="D14" s="77" t="s">
        <v>48</v>
      </c>
      <c r="E14" s="85" t="s">
        <v>61</v>
      </c>
      <c r="F14" s="82">
        <f t="shared" si="0"/>
        <v>87360</v>
      </c>
      <c r="G14" s="83">
        <f t="shared" si="1"/>
        <v>87360</v>
      </c>
      <c r="H14" s="86">
        <f t="shared" ref="H14:M14" si="7">H15</f>
        <v>87360</v>
      </c>
      <c r="I14" s="86">
        <f t="shared" si="7"/>
        <v>0</v>
      </c>
      <c r="J14" s="86">
        <f t="shared" si="7"/>
        <v>0</v>
      </c>
      <c r="K14" s="86">
        <f t="shared" si="7"/>
        <v>0</v>
      </c>
      <c r="L14" s="86">
        <f t="shared" si="7"/>
        <v>0</v>
      </c>
      <c r="M14" s="86">
        <f t="shared" si="7"/>
        <v>0</v>
      </c>
    </row>
    <row r="15" s="59" customFormat="1" ht="21" customHeight="1" spans="1:13">
      <c r="A15" s="81"/>
      <c r="B15" s="81"/>
      <c r="C15" s="81" t="s">
        <v>60</v>
      </c>
      <c r="D15" s="77" t="s">
        <v>48</v>
      </c>
      <c r="E15" s="85" t="s">
        <v>62</v>
      </c>
      <c r="F15" s="82">
        <f t="shared" si="0"/>
        <v>87360</v>
      </c>
      <c r="G15" s="83">
        <f t="shared" si="1"/>
        <v>87360</v>
      </c>
      <c r="H15" s="86">
        <v>87360</v>
      </c>
      <c r="I15" s="86"/>
      <c r="J15" s="86"/>
      <c r="K15" s="84">
        <f t="shared" ref="K15:K19" si="8">L15+M15</f>
        <v>0</v>
      </c>
      <c r="L15" s="86"/>
      <c r="M15" s="86"/>
    </row>
    <row r="16" s="59" customFormat="1" ht="18" customHeight="1" spans="1:13">
      <c r="A16" s="81" t="s">
        <v>63</v>
      </c>
      <c r="B16" s="81"/>
      <c r="C16" s="81"/>
      <c r="D16" s="77" t="s">
        <v>48</v>
      </c>
      <c r="E16" s="85" t="s">
        <v>64</v>
      </c>
      <c r="F16" s="82">
        <f t="shared" si="0"/>
        <v>39653</v>
      </c>
      <c r="G16" s="83">
        <f t="shared" si="1"/>
        <v>39653</v>
      </c>
      <c r="H16" s="86">
        <f t="shared" ref="H16:J16" si="9">H17</f>
        <v>39653</v>
      </c>
      <c r="I16" s="86">
        <f t="shared" si="9"/>
        <v>0</v>
      </c>
      <c r="J16" s="86">
        <f t="shared" si="9"/>
        <v>0</v>
      </c>
      <c r="K16" s="84"/>
      <c r="L16" s="86"/>
      <c r="M16" s="86"/>
    </row>
    <row r="17" s="59" customFormat="1" ht="18" customHeight="1" spans="1:13">
      <c r="A17" s="81"/>
      <c r="B17" s="81" t="s">
        <v>65</v>
      </c>
      <c r="C17" s="81"/>
      <c r="D17" s="77" t="s">
        <v>48</v>
      </c>
      <c r="E17" s="85" t="s">
        <v>66</v>
      </c>
      <c r="F17" s="82">
        <f t="shared" si="0"/>
        <v>39653</v>
      </c>
      <c r="G17" s="83">
        <f t="shared" si="1"/>
        <v>39653</v>
      </c>
      <c r="H17" s="86">
        <f t="shared" ref="H17:J17" si="10">H18+H19</f>
        <v>39653</v>
      </c>
      <c r="I17" s="86">
        <f t="shared" si="10"/>
        <v>0</v>
      </c>
      <c r="J17" s="86">
        <f t="shared" si="10"/>
        <v>0</v>
      </c>
      <c r="K17" s="84"/>
      <c r="L17" s="86"/>
      <c r="M17" s="86"/>
    </row>
    <row r="18" s="59" customFormat="1" ht="18" customHeight="1" spans="1:13">
      <c r="A18" s="81"/>
      <c r="B18" s="81"/>
      <c r="C18" s="81" t="s">
        <v>50</v>
      </c>
      <c r="D18" s="77" t="s">
        <v>48</v>
      </c>
      <c r="E18" s="85" t="s">
        <v>67</v>
      </c>
      <c r="F18" s="82">
        <f t="shared" si="0"/>
        <v>31596</v>
      </c>
      <c r="G18" s="83">
        <f t="shared" si="1"/>
        <v>31596</v>
      </c>
      <c r="H18" s="86">
        <v>31596</v>
      </c>
      <c r="I18" s="86"/>
      <c r="J18" s="86"/>
      <c r="K18" s="84">
        <f t="shared" si="8"/>
        <v>0</v>
      </c>
      <c r="L18" s="86"/>
      <c r="M18" s="86"/>
    </row>
    <row r="19" s="59" customFormat="1" ht="21" customHeight="1" spans="1:13">
      <c r="A19" s="81"/>
      <c r="B19" s="81"/>
      <c r="C19" s="81" t="s">
        <v>55</v>
      </c>
      <c r="D19" s="77" t="s">
        <v>48</v>
      </c>
      <c r="E19" s="85" t="s">
        <v>68</v>
      </c>
      <c r="F19" s="82">
        <f t="shared" si="0"/>
        <v>8057</v>
      </c>
      <c r="G19" s="83">
        <f t="shared" si="1"/>
        <v>8057</v>
      </c>
      <c r="H19" s="86">
        <v>8057</v>
      </c>
      <c r="I19" s="86"/>
      <c r="J19" s="86"/>
      <c r="K19" s="84">
        <f t="shared" si="8"/>
        <v>0</v>
      </c>
      <c r="L19" s="86"/>
      <c r="M19" s="86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9" workbookViewId="0">
      <selection activeCell="D33" sqref="D33:D34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106</v>
      </c>
      <c r="B2" s="49"/>
      <c r="C2" s="49"/>
      <c r="D2" s="49"/>
      <c r="E2" s="49"/>
    </row>
    <row r="3" spans="1:5">
      <c r="A3" s="50" t="s">
        <v>107</v>
      </c>
      <c r="B3" s="51" t="s">
        <v>108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109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f>D7+D16+D38</f>
        <v>531387.13</v>
      </c>
      <c r="E6" s="57">
        <f>E7+E16+E38</f>
        <v>531387.13</v>
      </c>
    </row>
    <row r="7" ht="18.75" customHeight="1" spans="1:5">
      <c r="A7" s="58">
        <v>301</v>
      </c>
      <c r="B7" s="58"/>
      <c r="C7" s="57" t="s">
        <v>72</v>
      </c>
      <c r="D7" s="57">
        <f>D8+D9+D10+D11+D12+D13+D14+D15</f>
        <v>520217</v>
      </c>
      <c r="E7" s="57">
        <f>E8+E9+E10+E11+E12+E13+E14+E15</f>
        <v>520217</v>
      </c>
    </row>
    <row r="8" ht="18.75" customHeight="1" spans="1:5">
      <c r="A8" s="58">
        <v>301</v>
      </c>
      <c r="B8" s="58" t="s">
        <v>110</v>
      </c>
      <c r="C8" s="57" t="s">
        <v>111</v>
      </c>
      <c r="D8" s="57">
        <v>273360</v>
      </c>
      <c r="E8" s="57">
        <v>273360</v>
      </c>
    </row>
    <row r="9" ht="18.75" customHeight="1" spans="1:5">
      <c r="A9" s="58">
        <v>301</v>
      </c>
      <c r="B9" s="58" t="s">
        <v>50</v>
      </c>
      <c r="C9" s="57" t="s">
        <v>112</v>
      </c>
      <c r="D9" s="57">
        <v>87984</v>
      </c>
      <c r="E9" s="57">
        <v>87984</v>
      </c>
    </row>
    <row r="10" ht="18.75" customHeight="1" spans="1:5">
      <c r="A10" s="58">
        <v>301</v>
      </c>
      <c r="B10" s="58" t="s">
        <v>53</v>
      </c>
      <c r="C10" s="57" t="s">
        <v>113</v>
      </c>
      <c r="D10" s="57"/>
      <c r="E10" s="57"/>
    </row>
    <row r="11" ht="18.75" customHeight="1" spans="1:5">
      <c r="A11" s="58">
        <v>301</v>
      </c>
      <c r="B11" s="58" t="s">
        <v>114</v>
      </c>
      <c r="C11" s="57" t="s">
        <v>115</v>
      </c>
      <c r="D11" s="57">
        <v>39653</v>
      </c>
      <c r="E11" s="57">
        <v>39653</v>
      </c>
    </row>
    <row r="12" ht="18.75" customHeight="1" spans="1:5">
      <c r="A12" s="58">
        <v>301</v>
      </c>
      <c r="B12" s="58" t="s">
        <v>116</v>
      </c>
      <c r="C12" s="57" t="s">
        <v>117</v>
      </c>
      <c r="D12" s="57"/>
      <c r="E12" s="57"/>
    </row>
    <row r="13" ht="20.25" customHeight="1" spans="1:5">
      <c r="A13" s="58">
        <v>301</v>
      </c>
      <c r="B13" s="58" t="s">
        <v>118</v>
      </c>
      <c r="C13" s="57" t="s">
        <v>119</v>
      </c>
      <c r="D13" s="57">
        <v>87360</v>
      </c>
      <c r="E13" s="57">
        <v>87360</v>
      </c>
    </row>
    <row r="14" ht="18.75" customHeight="1" spans="1:5">
      <c r="A14" s="58">
        <v>301</v>
      </c>
      <c r="B14" s="58" t="s">
        <v>120</v>
      </c>
      <c r="C14" s="57" t="s">
        <v>121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122</v>
      </c>
      <c r="D15" s="57">
        <v>31860</v>
      </c>
      <c r="E15" s="57">
        <v>31860</v>
      </c>
    </row>
    <row r="16" ht="18.75" customHeight="1" spans="1:5">
      <c r="A16" s="58">
        <v>302</v>
      </c>
      <c r="B16" s="58"/>
      <c r="C16" s="57" t="s">
        <v>73</v>
      </c>
      <c r="D16" s="57">
        <f>SUM(D17:D37)</f>
        <v>11170.13</v>
      </c>
      <c r="E16" s="57">
        <f>SUM(E17:E37)</f>
        <v>11170.13</v>
      </c>
    </row>
    <row r="17" ht="18.75" customHeight="1" spans="1:5">
      <c r="A17" s="58">
        <v>302</v>
      </c>
      <c r="B17" s="58" t="s">
        <v>110</v>
      </c>
      <c r="C17" s="57" t="s">
        <v>123</v>
      </c>
      <c r="D17" s="57"/>
      <c r="E17" s="57"/>
    </row>
    <row r="18" ht="18.75" customHeight="1" spans="1:5">
      <c r="A18" s="58">
        <v>302</v>
      </c>
      <c r="B18" s="58" t="s">
        <v>50</v>
      </c>
      <c r="C18" s="57" t="s">
        <v>124</v>
      </c>
      <c r="D18" s="57"/>
      <c r="E18" s="57"/>
    </row>
    <row r="19" ht="18.75" customHeight="1" spans="1:5">
      <c r="A19" s="58">
        <v>302</v>
      </c>
      <c r="B19" s="58" t="s">
        <v>114</v>
      </c>
      <c r="C19" s="57" t="s">
        <v>125</v>
      </c>
      <c r="D19" s="57"/>
      <c r="E19" s="57"/>
    </row>
    <row r="20" ht="18.75" customHeight="1" spans="1:5">
      <c r="A20" s="58">
        <v>302</v>
      </c>
      <c r="B20" s="58" t="s">
        <v>60</v>
      </c>
      <c r="C20" s="57" t="s">
        <v>126</v>
      </c>
      <c r="D20" s="57"/>
      <c r="E20" s="57"/>
    </row>
    <row r="21" ht="18.75" customHeight="1" spans="1:5">
      <c r="A21" s="58">
        <v>302</v>
      </c>
      <c r="B21" s="58" t="s">
        <v>127</v>
      </c>
      <c r="C21" s="57" t="s">
        <v>128</v>
      </c>
      <c r="D21" s="57"/>
      <c r="E21" s="57"/>
    </row>
    <row r="22" ht="18.75" customHeight="1" spans="1:5">
      <c r="A22" s="58">
        <v>302</v>
      </c>
      <c r="B22" s="58" t="s">
        <v>116</v>
      </c>
      <c r="C22" s="57" t="s">
        <v>129</v>
      </c>
      <c r="D22" s="57"/>
      <c r="E22" s="57"/>
    </row>
    <row r="23" ht="18.75" customHeight="1" spans="1:5">
      <c r="A23" s="58">
        <v>302</v>
      </c>
      <c r="B23" s="58" t="s">
        <v>118</v>
      </c>
      <c r="C23" s="57" t="s">
        <v>130</v>
      </c>
      <c r="D23" s="57"/>
      <c r="E23" s="57"/>
    </row>
    <row r="24" ht="18.75" customHeight="1" spans="1:5">
      <c r="A24" s="58">
        <v>302</v>
      </c>
      <c r="B24" s="58" t="s">
        <v>120</v>
      </c>
      <c r="C24" s="57" t="s">
        <v>131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132</v>
      </c>
      <c r="D25" s="57"/>
      <c r="E25" s="57"/>
    </row>
    <row r="26" ht="18.75" customHeight="1" spans="1:5">
      <c r="A26" s="58">
        <v>302</v>
      </c>
      <c r="B26" s="58">
        <v>12</v>
      </c>
      <c r="C26" s="57" t="s">
        <v>133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134</v>
      </c>
      <c r="D27" s="57"/>
      <c r="E27" s="57"/>
    </row>
    <row r="28" ht="18.75" customHeight="1" spans="1:5">
      <c r="A28" s="58">
        <v>302</v>
      </c>
      <c r="B28" s="58">
        <v>14</v>
      </c>
      <c r="C28" s="57" t="s">
        <v>135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136</v>
      </c>
      <c r="D29" s="57"/>
      <c r="E29" s="57"/>
    </row>
    <row r="30" ht="18.75" customHeight="1" spans="1:5">
      <c r="A30" s="58">
        <v>302</v>
      </c>
      <c r="B30" s="58">
        <v>16</v>
      </c>
      <c r="C30" s="57" t="s">
        <v>137</v>
      </c>
      <c r="D30" s="57"/>
      <c r="E30" s="57"/>
    </row>
    <row r="31" ht="18.75" customHeight="1" spans="1:5">
      <c r="A31" s="58">
        <v>302</v>
      </c>
      <c r="B31" s="58">
        <v>17</v>
      </c>
      <c r="C31" s="57" t="s">
        <v>138</v>
      </c>
      <c r="D31" s="57"/>
      <c r="E31" s="57"/>
    </row>
    <row r="32" ht="18.75" customHeight="1" spans="1:5">
      <c r="A32" s="58">
        <v>302</v>
      </c>
      <c r="B32" s="58">
        <v>26</v>
      </c>
      <c r="C32" s="57" t="s">
        <v>139</v>
      </c>
      <c r="D32" s="57"/>
      <c r="E32" s="57"/>
    </row>
    <row r="33" ht="18.75" customHeight="1" spans="1:5">
      <c r="A33" s="58">
        <v>302</v>
      </c>
      <c r="B33" s="58">
        <v>28</v>
      </c>
      <c r="C33" s="57" t="s">
        <v>140</v>
      </c>
      <c r="D33" s="57">
        <v>4336.13</v>
      </c>
      <c r="E33" s="57">
        <v>4336.13</v>
      </c>
    </row>
    <row r="34" ht="18.75" customHeight="1" spans="1:5">
      <c r="A34" s="58">
        <v>302</v>
      </c>
      <c r="B34" s="58">
        <v>29</v>
      </c>
      <c r="C34" s="57" t="s">
        <v>141</v>
      </c>
      <c r="D34" s="57">
        <v>6834</v>
      </c>
      <c r="E34" s="57">
        <v>6834</v>
      </c>
    </row>
    <row r="35" ht="18.75" customHeight="1" spans="1:5">
      <c r="A35" s="58">
        <v>302</v>
      </c>
      <c r="B35" s="58">
        <v>31</v>
      </c>
      <c r="C35" s="57" t="s">
        <v>142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143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144</v>
      </c>
      <c r="D37" s="57"/>
      <c r="E37" s="57"/>
    </row>
    <row r="38" ht="18.75" customHeight="1" spans="1:5">
      <c r="A38" s="58">
        <v>303</v>
      </c>
      <c r="B38" s="58"/>
      <c r="C38" s="57" t="s">
        <v>74</v>
      </c>
      <c r="D38" s="57">
        <f>D39+D40+D41+D42+D43</f>
        <v>0</v>
      </c>
      <c r="E38" s="57">
        <f>E39+E40+E41+E42+E43</f>
        <v>0</v>
      </c>
    </row>
    <row r="39" ht="18.75" customHeight="1" spans="1:5">
      <c r="A39" s="58">
        <v>303</v>
      </c>
      <c r="B39" s="58" t="s">
        <v>110</v>
      </c>
      <c r="C39" s="57" t="s">
        <v>145</v>
      </c>
      <c r="D39" s="57"/>
      <c r="E39" s="57"/>
    </row>
    <row r="40" ht="18.75" customHeight="1" spans="1:5">
      <c r="A40" s="58">
        <v>303</v>
      </c>
      <c r="B40" s="58" t="s">
        <v>50</v>
      </c>
      <c r="C40" s="57" t="s">
        <v>146</v>
      </c>
      <c r="D40" s="57"/>
      <c r="E40" s="57"/>
    </row>
    <row r="41" ht="18.75" customHeight="1" spans="1:5">
      <c r="A41" s="58">
        <v>303</v>
      </c>
      <c r="B41" s="58">
        <v>11</v>
      </c>
      <c r="C41" s="57" t="s">
        <v>147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148</v>
      </c>
      <c r="D42" s="57"/>
      <c r="E42" s="57"/>
    </row>
    <row r="43" ht="20.25" customHeight="1" spans="1:5">
      <c r="A43" s="58">
        <v>303</v>
      </c>
      <c r="B43" s="58">
        <v>99</v>
      </c>
      <c r="C43" s="57" t="s">
        <v>149</v>
      </c>
      <c r="D43" s="57"/>
      <c r="E43" s="57"/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B5" sqref="B5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150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151</v>
      </c>
    </row>
    <row r="4" s="34" customFormat="1" ht="30" customHeight="1" spans="1:5">
      <c r="A4" s="41" t="s">
        <v>152</v>
      </c>
      <c r="B4" s="42" t="s">
        <v>153</v>
      </c>
      <c r="C4" s="42" t="s">
        <v>154</v>
      </c>
      <c r="D4" s="42" t="s">
        <v>155</v>
      </c>
      <c r="E4" s="35"/>
    </row>
    <row r="5" s="34" customFormat="1" ht="30" customHeight="1" spans="1:5">
      <c r="A5" s="41" t="s">
        <v>43</v>
      </c>
      <c r="B5" s="43"/>
      <c r="C5" s="43"/>
      <c r="D5" s="44" t="e">
        <f t="shared" ref="D5:D7" si="0">(C5-B5)/B5</f>
        <v>#DIV/0!</v>
      </c>
      <c r="E5" s="35"/>
    </row>
    <row r="6" s="34" customFormat="1" ht="30" customHeight="1" spans="1:5">
      <c r="A6" s="45" t="s">
        <v>156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157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158</v>
      </c>
      <c r="B8" s="43"/>
      <c r="C8" s="43"/>
      <c r="D8" s="44" t="e">
        <f t="shared" ref="D8:D10" si="1">(C8-B8)/B8</f>
        <v>#DIV/0!</v>
      </c>
      <c r="E8" s="35"/>
    </row>
    <row r="9" s="34" customFormat="1" ht="30" customHeight="1" spans="1:5">
      <c r="A9" s="45" t="s">
        <v>159</v>
      </c>
      <c r="B9" s="43"/>
      <c r="C9" s="43"/>
      <c r="D9" s="44" t="e">
        <f t="shared" si="1"/>
        <v>#DIV/0!</v>
      </c>
      <c r="E9" s="35"/>
    </row>
    <row r="10" s="34" customFormat="1" ht="30" customHeight="1" spans="1:5">
      <c r="A10" s="45" t="s">
        <v>160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161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O12" sqref="O1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162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70</v>
      </c>
      <c r="H4" s="16"/>
      <c r="I4" s="16"/>
      <c r="J4" s="29"/>
      <c r="K4" s="30" t="s">
        <v>71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72</v>
      </c>
      <c r="I5" s="31" t="s">
        <v>73</v>
      </c>
      <c r="J5" s="15" t="s">
        <v>74</v>
      </c>
      <c r="K5" s="15" t="s">
        <v>16</v>
      </c>
      <c r="L5" s="15" t="s">
        <v>75</v>
      </c>
      <c r="M5" s="15" t="s">
        <v>76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2019-05-19T02:41:56Z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