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6">'7一般公共预算“三公”经费支出情况表'!$A$1:B11</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<sst xmlns="http://schemas.openxmlformats.org/spreadsheetml/2006/main" count="571" uniqueCount="275">
  <si>
    <t>2020年收支总体情况表</t>
  </si>
  <si>
    <t>单位名称：伊川县教育体育局（汇总）</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</si>
  <si>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</si>
  <si>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</si>
  <si>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</si>
  <si>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</si>
  <si>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</si>
  <si>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</si>
  <si>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</si>
  <si>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</si>
  <si>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</si>
  <si>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</si>
  <si>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</si>
  <si>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</si>
  <si>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</si>
  <si>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</si>
  <si>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</si>
  <si>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</si>
  <si>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</si>
  <si>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</si>
  <si>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</si>
  <si>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</si>
  <si>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</si>
  <si>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</si>
  <si>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</si>
  <si>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</si>
  <si>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</si>
  <si>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</si>
  <si>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</si>
  <si>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</si>
  <si>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</si>
  <si>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</si>
  <si>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</si>
  <si>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</si>
  <si>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</si>
  <si>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</si>
  <si>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</si>
  <si>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</si>
  <si>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</si>
  <si>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</si>
  <si>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</si>
  <si>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</si>
  <si>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</si>
  <si>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</si>
  <si>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</si>
  <si>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</si>
  <si>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</si>
  <si>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</si>
  <si>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</si>
  <si>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</si>
  <si>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</si>
  <si>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</si>
  <si>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</si>
  <si>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</si>
  <si>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</si>
  <si>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</si>
  <si>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</si>
  <si>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</si>
  <si>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</si>
  <si>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</si>
  <si>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</si>
  <si>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</si>
  <si>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</si>
  <si>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</si>
  <si>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</si>
  <si>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</si>
  <si>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</si>
  <si>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</si>
  <si>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205</t>
  </si>
  <si>
    <t>教育支出</t>
  </si>
  <si>
    <t>01</t>
  </si>
  <si>
    <t xml:space="preserve">  教育管理事务</t>
  </si>
  <si>
    <t xml:space="preserve">    行政运行</t>
  </si>
  <si>
    <t>99</t>
  </si>
  <si>
    <t xml:space="preserve">    其他教育管理事务支出</t>
  </si>
  <si>
    <t>02</t>
  </si>
  <si>
    <t xml:space="preserve">  普通教育</t>
  </si>
  <si>
    <t xml:space="preserve">    学前教育</t>
  </si>
  <si>
    <t xml:space="preserve">    小学教育</t>
  </si>
  <si>
    <t>03</t>
  </si>
  <si>
    <t xml:space="preserve">    初中教育</t>
  </si>
  <si>
    <t>04</t>
  </si>
  <si>
    <t xml:space="preserve">    高中教育</t>
  </si>
  <si>
    <t xml:space="preserve">    其他普通教育支出</t>
  </si>
  <si>
    <t xml:space="preserve">  职业教育</t>
  </si>
  <si>
    <t xml:space="preserve">    中等职业教育</t>
  </si>
  <si>
    <t xml:space="preserve">    其他职业教育支出</t>
  </si>
  <si>
    <t xml:space="preserve">  成人教育</t>
  </si>
  <si>
    <t xml:space="preserve">    其他成人教育支出</t>
  </si>
  <si>
    <t>07</t>
  </si>
  <si>
    <t xml:space="preserve">  特殊教育</t>
  </si>
  <si>
    <t xml:space="preserve">    特殊学校教育</t>
  </si>
  <si>
    <t xml:space="preserve">    其他特殊教育支出</t>
  </si>
  <si>
    <t>08</t>
  </si>
  <si>
    <t xml:space="preserve">  进修及培训</t>
  </si>
  <si>
    <t xml:space="preserve">    教师进修</t>
  </si>
  <si>
    <t xml:space="preserve">    其他进修及培训</t>
  </si>
  <si>
    <t xml:space="preserve">  其他教育支出</t>
  </si>
  <si>
    <t xml:space="preserve">    其他教育支出</t>
  </si>
  <si>
    <t>207</t>
  </si>
  <si>
    <t>文化旅游体育与传媒支出</t>
  </si>
  <si>
    <t xml:space="preserve">  体育</t>
  </si>
  <si>
    <t xml:space="preserve">    群众体育</t>
  </si>
  <si>
    <t>208</t>
  </si>
  <si>
    <t>社会保障和就业支出</t>
  </si>
  <si>
    <t>05</t>
  </si>
  <si>
    <t xml:space="preserve">  行政事业单位养老支出</t>
  </si>
  <si>
    <t xml:space="preserve">    行政单位离退休</t>
  </si>
  <si>
    <t xml:space="preserve">    机关事业单位基本养老保险缴费支出</t>
  </si>
  <si>
    <t>210</t>
  </si>
  <si>
    <t>卫生健康支出</t>
  </si>
  <si>
    <t>11</t>
  </si>
  <si>
    <t xml:space="preserve">  行政事业单位医疗</t>
  </si>
  <si>
    <t xml:space="preserve">    行政单位医疗</t>
  </si>
  <si>
    <t xml:space="preserve">    事业单位医疗</t>
  </si>
  <si>
    <t>其他行政事业单位医疗支出</t>
  </si>
  <si>
    <t>229</t>
  </si>
  <si>
    <t>60</t>
  </si>
  <si>
    <t>用于教育事业的彩票公益金支出</t>
  </si>
  <si>
    <t>2020年部门支出总体情况表</t>
  </si>
  <si>
    <t>科目编码</t>
  </si>
  <si>
    <t>2020年</t>
  </si>
  <si>
    <t>基本支出</t>
  </si>
  <si>
    <t>项目支出</t>
  </si>
  <si>
    <t>人员支出</t>
  </si>
  <si>
    <t>公用支出</t>
  </si>
  <si>
    <t>部门支出</t>
  </si>
  <si>
    <t>专项支出</t>
  </si>
  <si>
    <t>2020年财政拨款收支总体情况表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</si>
  <si>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</si>
  <si>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</si>
  <si>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</si>
  <si>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</si>
  <si>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</si>
  <si>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</si>
  <si>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</si>
  <si>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</si>
  <si>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</si>
  <si>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</si>
  <si>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</si>
  <si>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</si>
  <si>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</si>
  <si>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</si>
  <si>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</si>
  <si>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</si>
  <si>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</si>
  <si>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</si>
  <si>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</si>
  <si>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</si>
  <si>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</si>
  <si>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</si>
  <si>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</si>
  <si>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</si>
  <si>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</si>
  <si>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</si>
  <si>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</si>
  <si>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</si>
  <si>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</si>
  <si>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</si>
  <si>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</si>
  <si>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</si>
  <si>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</si>
  <si>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</si>
  <si>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</si>
  <si>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</si>
  <si>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</si>
  <si>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</si>
  <si>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</si>
  <si>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</si>
  <si>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单位名称</t>
  </si>
  <si>
    <t>人员经费支出</t>
  </si>
  <si>
    <t>公用经费支出</t>
  </si>
  <si>
    <t>2020年一般公共预算基本支出情况表</t>
  </si>
  <si>
    <t>部门预算经济分类</t>
  </si>
  <si>
    <t>政府预算经济分类</t>
  </si>
  <si>
    <t>上年一般公共预算结转</t>
  </si>
  <si>
    <t>301</t>
  </si>
  <si>
    <t>工资福利支出</t>
  </si>
  <si>
    <t>501</t>
  </si>
  <si>
    <t>机关工资福利支出</t>
  </si>
  <si>
    <t>商品和服务支出</t>
  </si>
  <si>
    <t>机关商品和服务支出</t>
  </si>
  <si>
    <t>对个人和家庭的补助</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</si>
  <si>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</si>
  <si>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</si>
  <si>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</si>
  <si>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</si>
  <si>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</si>
  <si>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</si>
  <si>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</si>
  <si>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</si>
  <si>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</si>
  <si>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</si>
  <si>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2020年部门政府性基金支出情况表</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</si>
  <si>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</si>
  <si>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</si>
  <si>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</si>
  <si>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</si>
  <si>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</si>
  <si>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</si>
  <si>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</si>
  <si>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</si>
  <si>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</si>
  <si>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</si>
  <si>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</si>
  <si>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</si>
  <si>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</si>
  <si>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</si>
  <si>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</si>
  <si>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</si>
  <si>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</si>
  <si>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</si>
  <si>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</si>
  <si>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</si>
  <si>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</si>
  <si>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机关运行经费支出</t>
  </si>
  <si>
    <t>*</t>
  </si>
  <si>
    <t>其他普通教育</t>
  </si>
  <si>
    <t>群众体育</t>
  </si>
  <si>
    <t>2020年预算项目支出绩效目标表</t>
  </si>
  <si>
    <t>项目名称</t>
  </si>
  <si>
    <t>城乡义务教育家庭经济困难学生生活补助资金</t>
  </si>
  <si>
    <t>主管部门</t>
  </si>
  <si>
    <t>伊川县教育体育局</t>
  </si>
  <si>
    <t>实施单位</t>
  </si>
  <si>
    <t>伊川县学生资助中心</t>
  </si>
  <si>
    <t>项目周期</t>
  </si>
  <si>
    <t>一年</t>
  </si>
  <si>
    <t>项目负责人</t>
  </si>
  <si>
    <t>刘转运</t>
  </si>
  <si>
    <t>资金来源</t>
  </si>
  <si>
    <t>其中：本级财政资金</t>
  </si>
  <si>
    <t>上级补助</t>
  </si>
  <si>
    <t>本级财政资金             分年项目预算</t>
  </si>
  <si>
    <t>2021年</t>
  </si>
  <si>
    <t>2022年</t>
  </si>
  <si>
    <t>项目基本概况</t>
  </si>
  <si>
    <t>2020年城乡义务教育家庭经济困难学生生活补助资助对象为家庭经济困难的寄宿生和非寄宿生，按上级要求标准使城乡义务教育家庭经济困难学生都能享受国家资助政策。</t>
  </si>
  <si>
    <t>项目支出绩效目标与指标</t>
  </si>
  <si>
    <t>绩效目标</t>
  </si>
  <si>
    <t>绩效指标</t>
  </si>
  <si>
    <t>一级指标</t>
  </si>
  <si>
    <t>二级指标</t>
  </si>
  <si>
    <t>三级指标</t>
  </si>
  <si>
    <t>指标值</t>
  </si>
  <si>
    <t>产出指标</t>
  </si>
  <si>
    <t>数量指标</t>
  </si>
  <si>
    <t>指标1:春季享受贫困家庭寄宿生生活补助，</t>
  </si>
  <si>
    <t>≧14360余人次</t>
  </si>
  <si>
    <t>指标2：春季享受贫困家庭非宿制生活补助；</t>
  </si>
  <si>
    <t>≧20899余人次</t>
  </si>
  <si>
    <t>指标3：秋季享受贫困家庭寄宿制生活补助，</t>
  </si>
  <si>
    <t>≧14400余人次</t>
  </si>
  <si>
    <t>指标4：秋季享受贫困家庭寄非宿制生活补助；</t>
  </si>
  <si>
    <t>≧20900余人次</t>
  </si>
  <si>
    <t>质量指标</t>
  </si>
  <si>
    <t>指标1:确保每一个符合享受一补的贫困寄宿生都得到享受一补政策</t>
  </si>
  <si>
    <t>逐步提升</t>
  </si>
  <si>
    <t>指标2：家庭经济困难寄宿生和非寄宿生生活补助</t>
  </si>
  <si>
    <t>完成率100%</t>
  </si>
  <si>
    <t>时效指标</t>
  </si>
  <si>
    <t>成本指标</t>
  </si>
  <si>
    <t>效益指标</t>
  </si>
  <si>
    <t>经济效益指标</t>
  </si>
  <si>
    <t>社会效益指标</t>
  </si>
  <si>
    <t>指标1:确保每一个贫困生不能辍学，接受义务教育，逐步减轻农民负担</t>
  </si>
  <si>
    <t>逐步实施</t>
  </si>
  <si>
    <t>指标2：教育整体满意度</t>
  </si>
  <si>
    <t>达98%</t>
  </si>
  <si>
    <t>生态效益指标</t>
  </si>
  <si>
    <t>可持续影响指标</t>
  </si>
  <si>
    <t>满意度指标</t>
  </si>
  <si>
    <t>服务对象满意度指标</t>
  </si>
  <si>
    <t>学生、家长满意度</t>
  </si>
  <si>
    <t>≧95%</t>
  </si>
</sst>
</file>

<file path=xl/styles.xml><?xml version="1.0" encoding="utf-8"?>
<styleSheet xmlns="http://schemas.openxmlformats.org/spreadsheetml/2006/main">
  <numFmts count="14">
    <numFmt numFmtId="176" formatCode="#,##0.0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 numFmtId="178" formatCode="#,##0_);[Red]\(#,##0\)"/>
    <numFmt numFmtId="179" formatCode="#,##0.0_);[Red]\(#,##0.0\)"/>
    <numFmt numFmtId="180" formatCode="00"/>
    <numFmt numFmtId="181" formatCode="0000"/>
    <numFmt numFmtId="182" formatCode="#,##0.00_ "/>
    <numFmt numFmtId="183" formatCode="* #,##0.00;* \-#,##0.00;* &quot;&quot;??;@"/>
    <numFmt numFmtId="184" formatCode="#,##0.0"/>
    <numFmt numFmtId="185" formatCode="#,##0.00_);[Red]\(#,##0.00\)"/>
  </numFmts>
  <fonts count="32">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sz val="11"/>
      <color indexed="9"/>
      <name val="宋体"/>
      <charset val="134"/>
    </font>
    <font>
      <sz val="11"/>
      <color indexed="62"/>
      <name val="宋体"/>
      <charset val="134"/>
    </font>
    <font>
      <b/>
      <sz val="11"/>
      <color indexed="9"/>
      <name val="宋体"/>
      <charset val="134"/>
    </font>
    <font>
      <b/>
      <sz val="13"/>
      <color indexed="56"/>
      <name val="宋体"/>
      <charset val="134"/>
    </font>
    <font>
      <sz val="11"/>
      <color theme="1"/>
      <name val="宋体"/>
      <charset val="134"/>
      <scheme val="minor"/>
    </font>
    <font>
      <b/>
      <sz val="11"/>
      <color indexed="63"/>
      <name val="宋体"/>
      <charset val="134"/>
    </font>
    <font>
      <b/>
      <sz val="18"/>
      <color indexed="56"/>
      <name val="宋体"/>
      <charset val="134"/>
    </font>
    <font>
      <sz val="11"/>
      <color indexed="10"/>
      <name val="宋体"/>
      <charset val="134"/>
    </font>
    <font>
      <u/>
      <sz val="11"/>
      <color rgb="FF800080"/>
      <name val="宋体"/>
      <charset val="0"/>
      <scheme val="minor"/>
    </font>
    <font>
      <sz val="11"/>
      <color indexed="52"/>
      <name val="宋体"/>
      <charset val="134"/>
    </font>
    <font>
      <sz val="11"/>
      <color indexed="20"/>
      <name val="宋体"/>
      <charset val="134"/>
    </font>
    <font>
      <u/>
      <sz val="11"/>
      <color rgb="FF0000FF"/>
      <name val="宋体"/>
      <charset val="0"/>
      <scheme val="minor"/>
    </font>
    <font>
      <sz val="11"/>
      <color indexed="16"/>
      <name val="宋体"/>
      <charset val="134"/>
    </font>
    <font>
      <b/>
      <sz val="11"/>
      <color indexed="56"/>
      <name val="宋体"/>
      <charset val="134"/>
    </font>
    <font>
      <i/>
      <sz val="11"/>
      <color indexed="23"/>
      <name val="宋体"/>
      <charset val="134"/>
    </font>
    <font>
      <sz val="11"/>
      <color indexed="17"/>
      <name val="宋体"/>
      <charset val="134"/>
    </font>
    <font>
      <b/>
      <sz val="15"/>
      <color indexed="56"/>
      <name val="宋体"/>
      <charset val="134"/>
    </font>
    <font>
      <b/>
      <sz val="11"/>
      <color indexed="52"/>
      <name val="宋体"/>
      <charset val="134"/>
    </font>
    <font>
      <b/>
      <sz val="11"/>
      <color indexed="8"/>
      <name val="宋体"/>
      <charset val="134"/>
    </font>
    <font>
      <sz val="11"/>
      <color indexed="60"/>
      <name val="宋体"/>
      <charset val="134"/>
    </font>
  </fonts>
  <fills count="24">
    <fill>
      <patternFill patternType="none"/>
    </fill>
    <fill>
      <patternFill patternType="gray125"/>
    </fill>
    <fill>
      <patternFill patternType="solid">
        <fgColor indexed="36"/>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62"/>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30"/>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
      <patternFill patternType="solid">
        <fgColor indexed="52"/>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126">
    <xf numFmtId="0" fontId="0" fillId="0" borderId="0">
      <alignment vertical="center"/>
    </xf>
    <xf numFmtId="42" fontId="16" fillId="0" borderId="0" applyFont="0" applyFill="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13" fillId="4" borderId="35" applyNumberFormat="0" applyAlignment="0" applyProtection="0">
      <alignment vertical="center"/>
    </xf>
    <xf numFmtId="44" fontId="16" fillId="0" borderId="0" applyFont="0" applyFill="0" applyBorder="0" applyAlignment="0" applyProtection="0">
      <alignment vertical="center"/>
    </xf>
    <xf numFmtId="0" fontId="3" fillId="3" borderId="0" applyNumberFormat="0" applyBorder="0" applyAlignment="0" applyProtection="0">
      <alignment vertical="center"/>
    </xf>
    <xf numFmtId="0" fontId="12" fillId="10" borderId="0" applyNumberFormat="0" applyBorder="0" applyAlignment="0" applyProtection="0">
      <alignment vertical="center"/>
    </xf>
    <xf numFmtId="0" fontId="3" fillId="4" borderId="0" applyNumberFormat="0" applyBorder="0" applyAlignment="0" applyProtection="0">
      <alignment vertical="center"/>
    </xf>
    <xf numFmtId="0" fontId="3" fillId="16" borderId="0" applyNumberFormat="0" applyBorder="0" applyAlignment="0" applyProtection="0">
      <alignment vertical="center"/>
    </xf>
    <xf numFmtId="41" fontId="16" fillId="0" borderId="0" applyFont="0" applyFill="0" applyBorder="0" applyAlignment="0" applyProtection="0">
      <alignment vertical="center"/>
    </xf>
    <xf numFmtId="0" fontId="3" fillId="11" borderId="0" applyNumberFormat="0" applyBorder="0" applyAlignment="0" applyProtection="0">
      <alignment vertical="center"/>
    </xf>
    <xf numFmtId="0" fontId="22" fillId="8" borderId="0" applyNumberFormat="0" applyBorder="0" applyAlignment="0" applyProtection="0">
      <alignment vertical="center"/>
    </xf>
    <xf numFmtId="43" fontId="16" fillId="0" borderId="0" applyFont="0" applyFill="0" applyBorder="0" applyAlignment="0" applyProtection="0">
      <alignment vertical="center"/>
    </xf>
    <xf numFmtId="0" fontId="12" fillId="11" borderId="0" applyNumberFormat="0" applyBorder="0" applyAlignment="0" applyProtection="0">
      <alignment vertical="center"/>
    </xf>
    <xf numFmtId="0" fontId="23" fillId="0" borderId="0" applyNumberFormat="0" applyFill="0" applyBorder="0" applyAlignment="0" applyProtection="0">
      <alignment vertical="center"/>
    </xf>
    <xf numFmtId="9" fontId="16"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40" applyNumberFormat="0" applyFont="0" applyAlignment="0" applyProtection="0">
      <alignment vertical="center"/>
    </xf>
    <xf numFmtId="0" fontId="3" fillId="17" borderId="0" applyNumberFormat="0" applyBorder="0" applyAlignment="0" applyProtection="0">
      <alignment vertical="center"/>
    </xf>
    <xf numFmtId="0" fontId="12" fillId="9"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41" applyNumberFormat="0" applyFill="0" applyAlignment="0" applyProtection="0">
      <alignment vertical="center"/>
    </xf>
    <xf numFmtId="0" fontId="15" fillId="0" borderId="37" applyNumberFormat="0" applyFill="0" applyAlignment="0" applyProtection="0">
      <alignment vertical="center"/>
    </xf>
    <xf numFmtId="0" fontId="12" fillId="19" borderId="0" applyNumberFormat="0" applyBorder="0" applyAlignment="0" applyProtection="0">
      <alignment vertical="center"/>
    </xf>
    <xf numFmtId="0" fontId="3" fillId="11" borderId="0" applyNumberFormat="0" applyBorder="0" applyAlignment="0" applyProtection="0">
      <alignment vertical="center"/>
    </xf>
    <xf numFmtId="0" fontId="25" fillId="0" borderId="42" applyNumberFormat="0" applyFill="0" applyAlignment="0" applyProtection="0">
      <alignment vertical="center"/>
    </xf>
    <xf numFmtId="0" fontId="22" fillId="8" borderId="0" applyNumberFormat="0" applyBorder="0" applyAlignment="0" applyProtection="0">
      <alignment vertical="center"/>
    </xf>
    <xf numFmtId="0" fontId="12" fillId="2" borderId="0" applyNumberFormat="0" applyBorder="0" applyAlignment="0" applyProtection="0">
      <alignment vertical="center"/>
    </xf>
    <xf numFmtId="0" fontId="17" fillId="14" borderId="38" applyNumberFormat="0" applyAlignment="0" applyProtection="0">
      <alignment vertical="center"/>
    </xf>
    <xf numFmtId="0" fontId="29" fillId="14" borderId="35" applyNumberFormat="0" applyAlignment="0" applyProtection="0">
      <alignment vertical="center"/>
    </xf>
    <xf numFmtId="0" fontId="14" fillId="7" borderId="36" applyNumberFormat="0" applyAlignment="0" applyProtection="0">
      <alignment vertical="center"/>
    </xf>
    <xf numFmtId="0" fontId="3" fillId="15" borderId="0" applyNumberFormat="0" applyBorder="0" applyAlignment="0" applyProtection="0">
      <alignment vertical="center"/>
    </xf>
    <xf numFmtId="0" fontId="21" fillId="0" borderId="39" applyNumberFormat="0" applyFill="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12" fillId="10" borderId="0" applyNumberFormat="0" applyBorder="0" applyAlignment="0" applyProtection="0">
      <alignment vertical="center"/>
    </xf>
    <xf numFmtId="0" fontId="30" fillId="0" borderId="43" applyNumberFormat="0" applyFill="0" applyAlignment="0" applyProtection="0">
      <alignment vertical="center"/>
    </xf>
    <xf numFmtId="0" fontId="27" fillId="3" borderId="0" applyNumberFormat="0" applyBorder="0" applyAlignment="0" applyProtection="0">
      <alignment vertical="center"/>
    </xf>
    <xf numFmtId="0" fontId="31" fillId="21" borderId="0" applyNumberFormat="0" applyBorder="0" applyAlignment="0" applyProtection="0">
      <alignment vertical="center"/>
    </xf>
    <xf numFmtId="0" fontId="3" fillId="17" borderId="0" applyNumberFormat="0" applyBorder="0" applyAlignment="0" applyProtection="0">
      <alignment vertical="center"/>
    </xf>
    <xf numFmtId="0" fontId="12" fillId="6" borderId="0" applyNumberFormat="0" applyBorder="0" applyAlignment="0" applyProtection="0">
      <alignment vertical="center"/>
    </xf>
    <xf numFmtId="0" fontId="24" fillId="8" borderId="0" applyNumberFormat="0" applyBorder="0" applyAlignment="0" applyProtection="0">
      <alignment vertical="center"/>
    </xf>
    <xf numFmtId="0" fontId="3" fillId="8" borderId="0" applyNumberFormat="0" applyBorder="0" applyAlignment="0" applyProtection="0">
      <alignment vertical="center"/>
    </xf>
    <xf numFmtId="0" fontId="3" fillId="1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12" fillId="22" borderId="0" applyNumberFormat="0" applyBorder="0" applyAlignment="0" applyProtection="0">
      <alignment vertical="center"/>
    </xf>
    <xf numFmtId="0" fontId="12" fillId="2" borderId="0" applyNumberFormat="0" applyBorder="0" applyAlignment="0" applyProtection="0">
      <alignment vertical="center"/>
    </xf>
    <xf numFmtId="0" fontId="3" fillId="16" borderId="0" applyNumberFormat="0" applyBorder="0" applyAlignment="0" applyProtection="0">
      <alignment vertical="center"/>
    </xf>
    <xf numFmtId="0" fontId="7" fillId="0" borderId="0">
      <alignment vertical="center"/>
    </xf>
    <xf numFmtId="0" fontId="3" fillId="16" borderId="0" applyNumberFormat="0" applyBorder="0" applyAlignment="0" applyProtection="0">
      <alignment vertical="center"/>
    </xf>
    <xf numFmtId="0" fontId="12" fillId="13" borderId="0" applyNumberFormat="0" applyBorder="0" applyAlignment="0" applyProtection="0">
      <alignment vertical="center"/>
    </xf>
    <xf numFmtId="0" fontId="3" fillId="5"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3" fillId="12" borderId="0" applyNumberFormat="0" applyBorder="0" applyAlignment="0" applyProtection="0">
      <alignment vertical="center"/>
    </xf>
    <xf numFmtId="0" fontId="12" fillId="23" borderId="0" applyNumberFormat="0" applyBorder="0" applyAlignment="0" applyProtection="0">
      <alignment vertical="center"/>
    </xf>
    <xf numFmtId="0" fontId="3" fillId="3"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3" borderId="0" applyNumberFormat="0" applyBorder="0" applyAlignment="0" applyProtection="0">
      <alignment vertical="center"/>
    </xf>
    <xf numFmtId="0" fontId="3" fillId="16" borderId="0" applyNumberFormat="0" applyBorder="0" applyAlignment="0" applyProtection="0">
      <alignment vertical="center"/>
    </xf>
    <xf numFmtId="0" fontId="12" fillId="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3"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2" fillId="22"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cellStyleXfs>
  <cellXfs count="282">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177" fontId="5" fillId="0" borderId="2" xfId="0" applyNumberFormat="1" applyFont="1" applyFill="1" applyBorder="1" applyAlignment="1">
      <alignment horizontal="center" vertical="center"/>
    </xf>
    <xf numFmtId="0" fontId="0" fillId="0" borderId="2" xfId="0" applyNumberFormat="1" applyFont="1" applyFill="1" applyBorder="1" applyAlignment="1">
      <alignment horizontal="left" vertical="center" wrapText="1"/>
    </xf>
    <xf numFmtId="14" fontId="0" fillId="0" borderId="2" xfId="0" applyNumberFormat="1" applyFont="1" applyFill="1" applyBorder="1" applyAlignment="1" applyProtection="1">
      <alignment vertical="center"/>
    </xf>
    <xf numFmtId="177" fontId="0" fillId="0" borderId="2" xfId="0" applyNumberFormat="1" applyFont="1" applyFill="1" applyBorder="1" applyAlignment="1">
      <alignment horizontal="right" vertical="center" wrapText="1"/>
    </xf>
    <xf numFmtId="0" fontId="0" fillId="0" borderId="2" xfId="0" applyFont="1" applyFill="1" applyBorder="1">
      <alignment vertical="center"/>
    </xf>
    <xf numFmtId="177" fontId="0" fillId="0" borderId="2" xfId="0" applyNumberFormat="1" applyFont="1" applyFill="1" applyBorder="1">
      <alignment vertical="center"/>
    </xf>
    <xf numFmtId="0" fontId="0" fillId="0" borderId="2" xfId="0" applyFont="1" applyFill="1" applyBorder="1" applyAlignment="1">
      <alignment horizontal="left" vertical="center"/>
    </xf>
    <xf numFmtId="0" fontId="0" fillId="0" borderId="2" xfId="0" applyFill="1" applyBorder="1">
      <alignment vertical="center"/>
    </xf>
    <xf numFmtId="0" fontId="6" fillId="0" borderId="0" xfId="110" applyFont="1" applyFill="1" applyAlignment="1">
      <alignment vertical="center"/>
    </xf>
    <xf numFmtId="0" fontId="0" fillId="0" borderId="0" xfId="110" applyFont="1" applyFill="1" applyAlignment="1">
      <alignment vertical="center"/>
    </xf>
    <xf numFmtId="0" fontId="0" fillId="0" borderId="0" xfId="110" applyFill="1" applyAlignment="1">
      <alignment vertical="center"/>
    </xf>
    <xf numFmtId="0" fontId="4" fillId="0" borderId="0" xfId="110" applyFont="1" applyFill="1" applyBorder="1" applyAlignment="1">
      <alignment horizontal="center" vertical="center"/>
    </xf>
    <xf numFmtId="0" fontId="5" fillId="0" borderId="0" xfId="110" applyFont="1" applyFill="1" applyAlignment="1">
      <alignment vertical="center"/>
    </xf>
    <xf numFmtId="0" fontId="5" fillId="0" borderId="0" xfId="110" applyFont="1" applyFill="1" applyAlignment="1">
      <alignment horizontal="right" vertical="center"/>
    </xf>
    <xf numFmtId="0" fontId="6" fillId="0" borderId="2" xfId="110" applyFont="1" applyFill="1" applyBorder="1" applyAlignment="1">
      <alignment horizontal="center" vertical="center" wrapText="1"/>
    </xf>
    <xf numFmtId="0" fontId="6" fillId="0" borderId="2" xfId="111" applyFont="1" applyFill="1" applyBorder="1" applyAlignment="1">
      <alignment horizontal="center" vertical="center" wrapText="1"/>
    </xf>
    <xf numFmtId="0" fontId="0" fillId="0" borderId="2" xfId="111" applyFont="1" applyFill="1" applyBorder="1" applyAlignment="1">
      <alignment vertical="center" wrapText="1"/>
    </xf>
    <xf numFmtId="178" fontId="0" fillId="0" borderId="2" xfId="110" applyNumberFormat="1" applyFill="1" applyBorder="1" applyAlignment="1">
      <alignment horizontal="right" vertical="center" wrapText="1"/>
    </xf>
    <xf numFmtId="0" fontId="0" fillId="0" borderId="2" xfId="104" applyFont="1" applyFill="1" applyBorder="1" applyAlignment="1">
      <alignment vertical="center"/>
    </xf>
    <xf numFmtId="176" fontId="0" fillId="0" borderId="2" xfId="110" applyNumberFormat="1" applyFill="1" applyBorder="1" applyAlignment="1">
      <alignment horizontal="right" vertical="center" wrapText="1"/>
    </xf>
    <xf numFmtId="0" fontId="6" fillId="0" borderId="2" xfId="111" applyFont="1" applyFill="1" applyBorder="1" applyAlignment="1">
      <alignment horizontal="center" vertical="center"/>
    </xf>
    <xf numFmtId="178" fontId="6" fillId="0" borderId="2" xfId="110" applyNumberFormat="1" applyFont="1" applyFill="1" applyBorder="1" applyAlignment="1">
      <alignment horizontal="right" vertical="center" wrapText="1"/>
    </xf>
    <xf numFmtId="0" fontId="6" fillId="0" borderId="2" xfId="110" applyFont="1" applyFill="1" applyBorder="1" applyAlignment="1">
      <alignment horizontal="center" vertical="center"/>
    </xf>
    <xf numFmtId="0" fontId="0" fillId="0" borderId="2" xfId="111" applyFont="1" applyFill="1" applyBorder="1" applyAlignment="1">
      <alignment horizontal="left" vertical="center"/>
    </xf>
    <xf numFmtId="178" fontId="0" fillId="0" borderId="2" xfId="110" applyNumberFormat="1" applyFont="1" applyFill="1" applyBorder="1" applyAlignment="1">
      <alignment horizontal="right" vertical="center" wrapText="1"/>
    </xf>
    <xf numFmtId="0" fontId="0" fillId="0" borderId="2" xfId="110" applyFont="1" applyFill="1" applyBorder="1" applyAlignment="1">
      <alignment vertical="center"/>
    </xf>
    <xf numFmtId="0" fontId="0" fillId="0" borderId="2" xfId="110" applyFill="1" applyBorder="1" applyAlignment="1">
      <alignment vertical="center"/>
    </xf>
    <xf numFmtId="178" fontId="0" fillId="0" borderId="0" xfId="110" applyNumberFormat="1" applyFill="1" applyAlignment="1">
      <alignment vertical="center"/>
    </xf>
    <xf numFmtId="0" fontId="5" fillId="0" borderId="0" xfId="114" applyFont="1" applyFill="1">
      <alignment vertical="center"/>
    </xf>
    <xf numFmtId="0" fontId="7" fillId="0" borderId="0" xfId="114" applyFill="1">
      <alignment vertical="center"/>
    </xf>
    <xf numFmtId="0" fontId="0" fillId="0" borderId="0" xfId="114" applyFont="1" applyFill="1">
      <alignment vertical="center"/>
    </xf>
    <xf numFmtId="0" fontId="4" fillId="0" borderId="0" xfId="55" applyNumberFormat="1" applyFont="1" applyFill="1" applyAlignment="1" applyProtection="1">
      <alignment horizontal="center" vertical="center"/>
    </xf>
    <xf numFmtId="49" fontId="5" fillId="0" borderId="1" xfId="112" applyNumberFormat="1" applyFont="1" applyFill="1" applyBorder="1" applyAlignment="1" applyProtection="1">
      <alignment vertical="center"/>
    </xf>
    <xf numFmtId="179" fontId="5" fillId="0" borderId="0" xfId="55" applyNumberFormat="1" applyFont="1" applyFill="1" applyAlignment="1" applyProtection="1">
      <alignment vertical="center"/>
    </xf>
    <xf numFmtId="179" fontId="5" fillId="0" borderId="1" xfId="55" applyNumberFormat="1" applyFont="1" applyFill="1" applyBorder="1" applyAlignment="1" applyProtection="1">
      <alignment vertical="center"/>
    </xf>
    <xf numFmtId="0" fontId="5" fillId="0" borderId="7" xfId="55" applyNumberFormat="1" applyFont="1" applyFill="1" applyBorder="1" applyAlignment="1" applyProtection="1">
      <alignment horizontal="center" vertical="center"/>
    </xf>
    <xf numFmtId="0" fontId="5" fillId="0" borderId="10" xfId="55" applyNumberFormat="1" applyFont="1" applyFill="1" applyBorder="1" applyAlignment="1" applyProtection="1">
      <alignment horizontal="center" vertical="center"/>
    </xf>
    <xf numFmtId="0" fontId="5" fillId="0" borderId="11" xfId="55" applyNumberFormat="1" applyFont="1" applyFill="1" applyBorder="1" applyAlignment="1" applyProtection="1">
      <alignment horizontal="center" vertical="center"/>
    </xf>
    <xf numFmtId="0" fontId="5" fillId="0" borderId="12" xfId="55" applyNumberFormat="1" applyFont="1" applyFill="1" applyBorder="1" applyAlignment="1" applyProtection="1">
      <alignment horizontal="center" vertical="center"/>
    </xf>
    <xf numFmtId="0" fontId="5" fillId="0" borderId="2" xfId="55" applyNumberFormat="1" applyFont="1" applyFill="1" applyBorder="1" applyAlignment="1" applyProtection="1">
      <alignment horizontal="center" vertical="center" wrapText="1"/>
    </xf>
    <xf numFmtId="0" fontId="5" fillId="0" borderId="2" xfId="55" applyNumberFormat="1" applyFont="1" applyFill="1" applyBorder="1" applyAlignment="1" applyProtection="1">
      <alignment horizontal="center" vertical="center"/>
    </xf>
    <xf numFmtId="180" fontId="5" fillId="0" borderId="2" xfId="55" applyNumberFormat="1" applyFont="1" applyFill="1" applyBorder="1" applyAlignment="1" applyProtection="1">
      <alignment horizontal="center" vertical="center"/>
    </xf>
    <xf numFmtId="181" fontId="5" fillId="0" borderId="2" xfId="55" applyNumberFormat="1" applyFont="1" applyFill="1" applyBorder="1" applyAlignment="1" applyProtection="1">
      <alignment horizontal="center" vertical="center"/>
    </xf>
    <xf numFmtId="0" fontId="5" fillId="0" borderId="13" xfId="55" applyNumberFormat="1" applyFont="1" applyFill="1" applyBorder="1" applyAlignment="1" applyProtection="1">
      <alignment horizontal="center" vertical="center"/>
    </xf>
    <xf numFmtId="0" fontId="5" fillId="0" borderId="2" xfId="55" applyFont="1" applyFill="1" applyBorder="1" applyAlignment="1">
      <alignment horizontal="center" vertical="center"/>
    </xf>
    <xf numFmtId="0" fontId="5" fillId="0" borderId="14" xfId="55" applyNumberFormat="1" applyFont="1" applyFill="1" applyBorder="1" applyAlignment="1" applyProtection="1">
      <alignment horizontal="center" vertical="center"/>
    </xf>
    <xf numFmtId="0" fontId="5" fillId="0" borderId="2" xfId="114" applyFont="1" applyFill="1" applyBorder="1" applyAlignment="1">
      <alignment horizontal="center" vertical="center"/>
    </xf>
    <xf numFmtId="49" fontId="7" fillId="0" borderId="2" xfId="0" applyNumberFormat="1" applyFont="1" applyFill="1" applyBorder="1" applyAlignment="1" applyProtection="1">
      <alignment vertical="center"/>
    </xf>
    <xf numFmtId="14" fontId="7" fillId="0" borderId="2" xfId="0" applyNumberFormat="1" applyFont="1" applyFill="1" applyBorder="1" applyAlignment="1" applyProtection="1">
      <alignment vertical="center"/>
    </xf>
    <xf numFmtId="182" fontId="5" fillId="0" borderId="2" xfId="114" applyNumberFormat="1" applyFont="1" applyFill="1" applyBorder="1" applyAlignment="1">
      <alignment horizontal="center" vertical="center"/>
    </xf>
    <xf numFmtId="182" fontId="5" fillId="0" borderId="2" xfId="113" applyNumberFormat="1" applyFont="1" applyFill="1" applyBorder="1" applyAlignment="1" applyProtection="1">
      <alignment horizontal="center" vertical="center" wrapText="1"/>
    </xf>
    <xf numFmtId="0" fontId="0" fillId="0" borderId="2" xfId="55" applyFont="1" applyFill="1" applyBorder="1" applyAlignment="1"/>
    <xf numFmtId="0" fontId="7" fillId="0" borderId="2" xfId="114" applyFill="1" applyBorder="1">
      <alignment vertical="center"/>
    </xf>
    <xf numFmtId="0" fontId="0" fillId="0" borderId="2" xfId="114" applyFont="1" applyFill="1" applyBorder="1">
      <alignment vertical="center"/>
    </xf>
    <xf numFmtId="179" fontId="5" fillId="0" borderId="1" xfId="55" applyNumberFormat="1" applyFont="1" applyFill="1" applyBorder="1" applyAlignment="1" applyProtection="1">
      <alignment horizontal="right" vertical="center"/>
    </xf>
    <xf numFmtId="0" fontId="5" fillId="0" borderId="7" xfId="55" applyFont="1" applyFill="1" applyBorder="1" applyAlignment="1">
      <alignment horizontal="center" vertical="center"/>
    </xf>
    <xf numFmtId="0" fontId="5" fillId="0" borderId="10" xfId="55" applyFont="1" applyFill="1" applyBorder="1" applyAlignment="1">
      <alignment horizontal="center" vertical="center"/>
    </xf>
    <xf numFmtId="0" fontId="5" fillId="0" borderId="11" xfId="55" applyFont="1" applyFill="1" applyBorder="1" applyAlignment="1">
      <alignment horizontal="center" vertical="center"/>
    </xf>
    <xf numFmtId="0" fontId="8" fillId="0" borderId="0" xfId="95" applyFont="1" applyFill="1">
      <alignment vertical="center"/>
    </xf>
    <xf numFmtId="0" fontId="0" fillId="0" borderId="0" xfId="95" applyFont="1" applyFill="1">
      <alignment vertical="center"/>
    </xf>
    <xf numFmtId="0" fontId="0" fillId="0" borderId="0" xfId="95" applyFill="1">
      <alignment vertical="center"/>
    </xf>
    <xf numFmtId="0" fontId="4" fillId="0" borderId="0" xfId="95" applyFont="1" applyFill="1" applyAlignment="1">
      <alignment horizontal="center" vertical="center"/>
    </xf>
    <xf numFmtId="0" fontId="9" fillId="0" borderId="0" xfId="95" applyFont="1" applyFill="1" applyAlignment="1">
      <alignment vertical="center"/>
    </xf>
    <xf numFmtId="0" fontId="5" fillId="0" borderId="0" xfId="95" applyFont="1" applyFill="1" applyAlignment="1">
      <alignment horizontal="right" vertical="center"/>
    </xf>
    <xf numFmtId="0" fontId="6" fillId="0" borderId="2" xfId="95" applyFont="1" applyFill="1" applyBorder="1" applyAlignment="1">
      <alignment horizontal="center" vertical="center"/>
    </xf>
    <xf numFmtId="0" fontId="6" fillId="0" borderId="2" xfId="95" applyFont="1" applyFill="1" applyBorder="1" applyAlignment="1">
      <alignment horizontal="center" vertical="center" wrapText="1"/>
    </xf>
    <xf numFmtId="0" fontId="0" fillId="0" borderId="2" xfId="95" applyFont="1" applyFill="1" applyBorder="1" applyAlignment="1">
      <alignment horizontal="center" vertical="center"/>
    </xf>
    <xf numFmtId="182" fontId="0" fillId="0" borderId="2" xfId="95" applyNumberFormat="1" applyFont="1" applyFill="1" applyBorder="1" applyAlignment="1">
      <alignment horizontal="right" vertical="center"/>
    </xf>
    <xf numFmtId="0" fontId="0" fillId="0" borderId="2" xfId="95" applyFont="1" applyFill="1" applyBorder="1">
      <alignment vertical="center"/>
    </xf>
    <xf numFmtId="0" fontId="0" fillId="0" borderId="0" xfId="0" applyFill="1" applyAlignment="1">
      <alignment vertical="center" wrapText="1"/>
    </xf>
    <xf numFmtId="0" fontId="10" fillId="0" borderId="0" xfId="117" applyFont="1" applyFill="1" applyBorder="1" applyAlignment="1">
      <alignment horizontal="center" vertical="center"/>
    </xf>
    <xf numFmtId="0" fontId="3" fillId="0" borderId="0" xfId="117" applyFill="1">
      <alignment vertical="center"/>
    </xf>
    <xf numFmtId="0" fontId="1" fillId="0" borderId="0" xfId="117" applyFont="1" applyFill="1" applyBorder="1" applyAlignment="1">
      <alignment horizontal="center" vertical="center"/>
    </xf>
    <xf numFmtId="0" fontId="2" fillId="0" borderId="15" xfId="117" applyFont="1" applyFill="1" applyBorder="1" applyAlignment="1">
      <alignment horizontal="center" vertical="center" wrapText="1"/>
    </xf>
    <xf numFmtId="0" fontId="2" fillId="0" borderId="16" xfId="117" applyFont="1" applyFill="1" applyBorder="1" applyAlignment="1">
      <alignment horizontal="center" vertical="center" wrapText="1"/>
    </xf>
    <xf numFmtId="0" fontId="2" fillId="0" borderId="17" xfId="117" applyFont="1" applyFill="1" applyBorder="1" applyAlignment="1">
      <alignment horizontal="center" vertical="center" wrapText="1"/>
    </xf>
    <xf numFmtId="0" fontId="2" fillId="0" borderId="18" xfId="117" applyFont="1" applyFill="1" applyBorder="1" applyAlignment="1">
      <alignment horizontal="center" vertical="center"/>
    </xf>
    <xf numFmtId="0" fontId="2" fillId="0" borderId="19" xfId="117" applyFont="1" applyFill="1" applyBorder="1" applyAlignment="1">
      <alignment horizontal="center" vertical="center"/>
    </xf>
    <xf numFmtId="0" fontId="2" fillId="0" borderId="20" xfId="117" applyFont="1" applyFill="1" applyBorder="1" applyAlignment="1">
      <alignment horizontal="center" vertical="center" wrapText="1"/>
    </xf>
    <xf numFmtId="0" fontId="2" fillId="0" borderId="0" xfId="117" applyFont="1" applyFill="1" applyBorder="1" applyAlignment="1">
      <alignment horizontal="center" vertical="center" wrapText="1"/>
    </xf>
    <xf numFmtId="0" fontId="2" fillId="0" borderId="21" xfId="117" applyFont="1" applyFill="1" applyBorder="1" applyAlignment="1">
      <alignment horizontal="center" vertical="center" wrapText="1"/>
    </xf>
    <xf numFmtId="0" fontId="2" fillId="0" borderId="22" xfId="117" applyFont="1" applyFill="1" applyBorder="1" applyAlignment="1">
      <alignment horizontal="center" vertical="center" wrapText="1"/>
    </xf>
    <xf numFmtId="0" fontId="2" fillId="0" borderId="23" xfId="117" applyFont="1" applyFill="1" applyBorder="1" applyAlignment="1">
      <alignment horizontal="center" vertical="center" wrapText="1"/>
    </xf>
    <xf numFmtId="0" fontId="2" fillId="0" borderId="24" xfId="117" applyFont="1" applyFill="1" applyBorder="1" applyAlignment="1">
      <alignment horizontal="center" vertical="center" wrapText="1"/>
    </xf>
    <xf numFmtId="0" fontId="2" fillId="0" borderId="25" xfId="117" applyFont="1" applyFill="1" applyBorder="1" applyAlignment="1">
      <alignment horizontal="center" vertical="center" wrapText="1"/>
    </xf>
    <xf numFmtId="0" fontId="2" fillId="0" borderId="26" xfId="117" applyFont="1" applyFill="1" applyBorder="1" applyAlignment="1">
      <alignment horizontal="center" vertical="center" wrapText="1"/>
    </xf>
    <xf numFmtId="0" fontId="2" fillId="0" borderId="27" xfId="117" applyFont="1" applyFill="1" applyBorder="1" applyAlignment="1">
      <alignment horizontal="center" vertical="center" wrapText="1"/>
    </xf>
    <xf numFmtId="0" fontId="2" fillId="0" borderId="28" xfId="117" applyFont="1" applyFill="1" applyBorder="1" applyAlignment="1">
      <alignment horizontal="center" vertical="center" wrapText="1"/>
    </xf>
    <xf numFmtId="49" fontId="5" fillId="0" borderId="2" xfId="113"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wrapText="1"/>
    </xf>
    <xf numFmtId="49" fontId="2" fillId="0" borderId="2" xfId="117" applyNumberFormat="1" applyFont="1" applyFill="1" applyBorder="1" applyAlignment="1">
      <alignment horizontal="left" vertical="center" wrapText="1"/>
    </xf>
    <xf numFmtId="182" fontId="2" fillId="0" borderId="2" xfId="117" applyNumberFormat="1" applyFont="1" applyFill="1" applyBorder="1" applyAlignment="1">
      <alignment horizontal="right" vertical="center" wrapText="1"/>
    </xf>
    <xf numFmtId="0" fontId="3" fillId="0" borderId="2" xfId="117" applyFill="1" applyBorder="1" applyAlignment="1">
      <alignment horizontal="left" vertical="center"/>
    </xf>
    <xf numFmtId="0" fontId="3" fillId="0" borderId="2" xfId="117" applyFill="1" applyBorder="1">
      <alignment vertical="center"/>
    </xf>
    <xf numFmtId="182" fontId="2" fillId="0" borderId="2" xfId="117" applyNumberFormat="1" applyFont="1" applyFill="1" applyBorder="1">
      <alignment vertical="center"/>
    </xf>
    <xf numFmtId="0" fontId="2" fillId="0" borderId="0" xfId="117" applyFont="1" applyFill="1" applyBorder="1" applyAlignment="1">
      <alignment horizontal="center" vertical="center"/>
    </xf>
    <xf numFmtId="0" fontId="2" fillId="0" borderId="29" xfId="117" applyFont="1" applyFill="1" applyBorder="1" applyAlignment="1">
      <alignment horizontal="center" vertical="center" wrapText="1"/>
    </xf>
    <xf numFmtId="0" fontId="2" fillId="0" borderId="30" xfId="117" applyFont="1" applyFill="1" applyBorder="1" applyAlignment="1">
      <alignment horizontal="center" vertical="center"/>
    </xf>
    <xf numFmtId="0" fontId="2" fillId="0" borderId="31" xfId="117" applyFont="1" applyFill="1" applyBorder="1" applyAlignment="1">
      <alignment horizontal="center" vertical="center"/>
    </xf>
    <xf numFmtId="0" fontId="2" fillId="0" borderId="32" xfId="117" applyFont="1" applyFill="1" applyBorder="1" applyAlignment="1">
      <alignment horizontal="center" vertical="center" wrapText="1"/>
    </xf>
    <xf numFmtId="0" fontId="2" fillId="0" borderId="30" xfId="117" applyFont="1" applyFill="1" applyBorder="1" applyAlignment="1">
      <alignment horizontal="center" vertical="center" wrapText="1"/>
    </xf>
    <xf numFmtId="0" fontId="2" fillId="0" borderId="33" xfId="117" applyFont="1" applyFill="1" applyBorder="1" applyAlignment="1">
      <alignment horizontal="center" vertical="center" wrapText="1"/>
    </xf>
    <xf numFmtId="0" fontId="2" fillId="0" borderId="34" xfId="117" applyFont="1" applyFill="1" applyBorder="1" applyAlignment="1">
      <alignment horizontal="center" vertical="center" wrapText="1"/>
    </xf>
    <xf numFmtId="0" fontId="5" fillId="0" borderId="0" xfId="114" applyFont="1" applyFill="1" applyAlignment="1">
      <alignment vertical="center"/>
    </xf>
    <xf numFmtId="0" fontId="5" fillId="0" borderId="2" xfId="113" applyFont="1" applyFill="1" applyBorder="1" applyAlignment="1">
      <alignment horizontal="center" vertical="center"/>
    </xf>
    <xf numFmtId="49" fontId="5" fillId="0" borderId="7" xfId="0" applyNumberFormat="1" applyFont="1" applyFill="1" applyBorder="1" applyAlignment="1" applyProtection="1">
      <alignment vertical="center"/>
    </xf>
    <xf numFmtId="49" fontId="7" fillId="0" borderId="7" xfId="0" applyNumberFormat="1" applyFont="1" applyFill="1" applyBorder="1" applyAlignment="1" applyProtection="1">
      <alignment vertical="center"/>
    </xf>
    <xf numFmtId="182" fontId="5" fillId="0" borderId="2" xfId="113" applyNumberFormat="1" applyFont="1" applyFill="1" applyBorder="1" applyAlignment="1">
      <alignment horizontal="center" vertical="center"/>
    </xf>
    <xf numFmtId="182" fontId="5" fillId="0" borderId="2" xfId="55" applyNumberFormat="1" applyFont="1" applyFill="1" applyBorder="1" applyAlignment="1">
      <alignment horizontal="center" vertical="center"/>
    </xf>
    <xf numFmtId="182" fontId="5" fillId="0" borderId="2" xfId="55" applyNumberFormat="1" applyFont="1" applyFill="1" applyBorder="1" applyAlignment="1">
      <alignment horizontal="center" vertical="center"/>
    </xf>
    <xf numFmtId="182" fontId="5" fillId="0" borderId="2" xfId="114" applyNumberFormat="1" applyFont="1" applyFill="1" applyBorder="1" applyAlignment="1">
      <alignment horizontal="center" vertical="center"/>
    </xf>
    <xf numFmtId="182" fontId="5" fillId="0" borderId="2" xfId="114" applyNumberFormat="1" applyFont="1" applyFill="1" applyBorder="1" applyAlignment="1">
      <alignment horizontal="center" vertical="center"/>
    </xf>
    <xf numFmtId="49" fontId="5" fillId="0" borderId="2" xfId="0" applyNumberFormat="1" applyFont="1" applyFill="1" applyBorder="1" applyAlignment="1" applyProtection="1">
      <alignment vertical="center"/>
    </xf>
    <xf numFmtId="49" fontId="5" fillId="0" borderId="2" xfId="0" applyNumberFormat="1" applyFont="1" applyFill="1" applyBorder="1" applyAlignment="1" applyProtection="1">
      <alignment horizontal="center" vertical="center"/>
    </xf>
    <xf numFmtId="14" fontId="5" fillId="0" borderId="2" xfId="0" applyNumberFormat="1" applyFont="1" applyFill="1" applyBorder="1" applyAlignment="1" applyProtection="1">
      <alignment horizontal="center" vertical="center"/>
    </xf>
    <xf numFmtId="177" fontId="5" fillId="0" borderId="2" xfId="114" applyNumberFormat="1" applyFont="1" applyFill="1" applyBorder="1" applyAlignment="1">
      <alignment horizontal="center" vertical="center"/>
    </xf>
    <xf numFmtId="182" fontId="5" fillId="0" borderId="2" xfId="113" applyNumberFormat="1" applyFont="1" applyFill="1" applyBorder="1" applyAlignment="1" applyProtection="1">
      <alignment horizontal="center" vertical="center" wrapText="1"/>
    </xf>
    <xf numFmtId="0" fontId="7" fillId="0" borderId="0" xfId="115" applyFill="1" applyAlignment="1">
      <alignment vertical="center"/>
    </xf>
    <xf numFmtId="0" fontId="0" fillId="0" borderId="0" xfId="115" applyFont="1" applyFill="1" applyAlignment="1"/>
    <xf numFmtId="0" fontId="5" fillId="0" borderId="0" xfId="115" applyFont="1" applyFill="1" applyAlignment="1"/>
    <xf numFmtId="0" fontId="7" fillId="0" borderId="0" xfId="115" applyFill="1" applyAlignment="1">
      <alignment wrapText="1"/>
    </xf>
    <xf numFmtId="0" fontId="7" fillId="0" borderId="0" xfId="115" applyFill="1" applyAlignment="1"/>
    <xf numFmtId="183" fontId="4" fillId="0" borderId="0" xfId="115" applyNumberFormat="1" applyFont="1" applyFill="1" applyAlignment="1" applyProtection="1">
      <alignment horizontal="center" vertical="center" wrapText="1"/>
    </xf>
    <xf numFmtId="183" fontId="5" fillId="0" borderId="1" xfId="115" applyNumberFormat="1" applyFont="1" applyFill="1" applyBorder="1" applyAlignment="1" applyProtection="1">
      <alignment vertical="center"/>
    </xf>
    <xf numFmtId="183" fontId="5" fillId="0" borderId="0" xfId="115" applyNumberFormat="1" applyFont="1" applyFill="1" applyBorder="1" applyAlignment="1" applyProtection="1">
      <alignment vertical="center" wrapText="1"/>
    </xf>
    <xf numFmtId="183" fontId="9" fillId="0" borderId="0" xfId="115" applyNumberFormat="1" applyFont="1" applyFill="1" applyBorder="1" applyAlignment="1" applyProtection="1">
      <alignment vertical="center" wrapText="1"/>
    </xf>
    <xf numFmtId="183" fontId="5" fillId="0" borderId="7" xfId="115" applyNumberFormat="1" applyFont="1" applyFill="1" applyBorder="1" applyAlignment="1" applyProtection="1">
      <alignment horizontal="center" vertical="center" wrapText="1"/>
    </xf>
    <xf numFmtId="183" fontId="5" fillId="0" borderId="10" xfId="115" applyNumberFormat="1" applyFont="1" applyFill="1" applyBorder="1" applyAlignment="1" applyProtection="1">
      <alignment horizontal="center" vertical="center" wrapText="1"/>
    </xf>
    <xf numFmtId="183" fontId="5" fillId="0" borderId="11" xfId="115" applyNumberFormat="1" applyFont="1" applyFill="1" applyBorder="1" applyAlignment="1" applyProtection="1">
      <alignment horizontal="center" vertical="center" wrapText="1"/>
    </xf>
    <xf numFmtId="183" fontId="5" fillId="0" borderId="2" xfId="115" applyNumberFormat="1" applyFont="1" applyFill="1" applyBorder="1" applyAlignment="1" applyProtection="1">
      <alignment horizontal="centerContinuous" vertical="center"/>
    </xf>
    <xf numFmtId="183" fontId="5" fillId="0" borderId="3" xfId="115" applyNumberFormat="1" applyFont="1" applyFill="1" applyBorder="1" applyAlignment="1" applyProtection="1">
      <alignment horizontal="center" vertical="center" wrapText="1"/>
    </xf>
    <xf numFmtId="183" fontId="5" fillId="0" borderId="4" xfId="115" applyNumberFormat="1" applyFont="1" applyFill="1" applyBorder="1" applyAlignment="1" applyProtection="1">
      <alignment horizontal="center" vertical="center" wrapText="1"/>
    </xf>
    <xf numFmtId="183" fontId="5" fillId="0" borderId="7" xfId="115" applyNumberFormat="1" applyFont="1" applyFill="1" applyBorder="1" applyAlignment="1" applyProtection="1">
      <alignment horizontal="center" vertical="center"/>
    </xf>
    <xf numFmtId="0" fontId="5" fillId="0" borderId="2" xfId="115" applyNumberFormat="1" applyFont="1" applyFill="1" applyBorder="1" applyAlignment="1" applyProtection="1">
      <alignment horizontal="center" vertical="center"/>
    </xf>
    <xf numFmtId="0" fontId="5" fillId="0" borderId="7" xfId="112" applyFont="1" applyFill="1" applyBorder="1" applyAlignment="1">
      <alignment horizontal="center" vertical="center"/>
    </xf>
    <xf numFmtId="0" fontId="5" fillId="0" borderId="11" xfId="112" applyFont="1" applyFill="1" applyBorder="1" applyAlignment="1">
      <alignment horizontal="center" vertical="center"/>
    </xf>
    <xf numFmtId="179" fontId="5" fillId="0" borderId="2" xfId="115" applyNumberFormat="1" applyFont="1" applyFill="1" applyBorder="1" applyAlignment="1" applyProtection="1">
      <alignment horizontal="centerContinuous" vertical="center"/>
    </xf>
    <xf numFmtId="183" fontId="5" fillId="0" borderId="5" xfId="115" applyNumberFormat="1" applyFont="1" applyFill="1" applyBorder="1" applyAlignment="1" applyProtection="1">
      <alignment horizontal="center" vertical="center" wrapText="1"/>
    </xf>
    <xf numFmtId="183" fontId="5" fillId="0" borderId="6" xfId="115" applyNumberFormat="1" applyFont="1" applyFill="1" applyBorder="1" applyAlignment="1" applyProtection="1">
      <alignment horizontal="center" vertical="center" wrapText="1"/>
    </xf>
    <xf numFmtId="183" fontId="5" fillId="0" borderId="3" xfId="115" applyNumberFormat="1" applyFont="1" applyFill="1" applyBorder="1" applyAlignment="1" applyProtection="1">
      <alignment horizontal="center" vertical="center"/>
    </xf>
    <xf numFmtId="0" fontId="5" fillId="0" borderId="12" xfId="112" applyFont="1" applyFill="1" applyBorder="1" applyAlignment="1">
      <alignment horizontal="center" vertical="center" wrapText="1"/>
    </xf>
    <xf numFmtId="179" fontId="5" fillId="0" borderId="7" xfId="115" applyNumberFormat="1" applyFont="1" applyFill="1" applyBorder="1" applyAlignment="1" applyProtection="1">
      <alignment horizontal="center" vertical="center"/>
    </xf>
    <xf numFmtId="183" fontId="5" fillId="0" borderId="8" xfId="115" applyNumberFormat="1" applyFont="1" applyFill="1" applyBorder="1" applyAlignment="1" applyProtection="1">
      <alignment horizontal="center" vertical="center" wrapText="1"/>
    </xf>
    <xf numFmtId="183" fontId="5" fillId="0" borderId="9" xfId="115" applyNumberFormat="1" applyFont="1" applyFill="1" applyBorder="1" applyAlignment="1" applyProtection="1">
      <alignment horizontal="center" vertical="center" wrapText="1"/>
    </xf>
    <xf numFmtId="0" fontId="5" fillId="0" borderId="14" xfId="112" applyFont="1" applyFill="1" applyBorder="1" applyAlignment="1">
      <alignment horizontal="center" vertical="center" wrapText="1"/>
    </xf>
    <xf numFmtId="179" fontId="5" fillId="0" borderId="2" xfId="115" applyNumberFormat="1" applyFont="1" applyFill="1" applyBorder="1" applyAlignment="1" applyProtection="1">
      <alignment horizontal="center" vertical="center" wrapText="1"/>
    </xf>
    <xf numFmtId="184" fontId="5" fillId="0" borderId="7" xfId="112" applyNumberFormat="1" applyFont="1" applyFill="1" applyBorder="1" applyAlignment="1">
      <alignment horizontal="left" vertical="center" wrapText="1"/>
    </xf>
    <xf numFmtId="184" fontId="5" fillId="0" borderId="11" xfId="112" applyNumberFormat="1" applyFont="1" applyFill="1" applyBorder="1" applyAlignment="1">
      <alignment horizontal="left" vertical="center" wrapText="1"/>
    </xf>
    <xf numFmtId="185" fontId="5" fillId="0" borderId="12" xfId="112" applyNumberFormat="1" applyFont="1" applyFill="1" applyBorder="1" applyAlignment="1" applyProtection="1">
      <alignment horizontal="right" vertical="center" wrapText="1"/>
    </xf>
    <xf numFmtId="0" fontId="5" fillId="0" borderId="11" xfId="98" applyFont="1" applyFill="1" applyBorder="1" applyAlignment="1">
      <alignment vertical="center" wrapText="1"/>
    </xf>
    <xf numFmtId="185" fontId="5" fillId="0" borderId="2" xfId="115" applyNumberFormat="1" applyFont="1" applyFill="1" applyBorder="1" applyAlignment="1">
      <alignment horizontal="right" vertical="center" wrapText="1"/>
    </xf>
    <xf numFmtId="185" fontId="5" fillId="0" borderId="2" xfId="112" applyNumberFormat="1" applyFont="1" applyFill="1" applyBorder="1" applyAlignment="1" applyProtection="1">
      <alignment horizontal="right" vertical="center" wrapText="1"/>
    </xf>
    <xf numFmtId="0" fontId="5" fillId="0" borderId="2" xfId="98" applyFont="1" applyFill="1" applyBorder="1" applyAlignment="1">
      <alignment vertical="center" wrapText="1"/>
    </xf>
    <xf numFmtId="185" fontId="5" fillId="0" borderId="13" xfId="112" applyNumberFormat="1" applyFont="1" applyFill="1" applyBorder="1" applyAlignment="1" applyProtection="1">
      <alignment horizontal="right" vertical="center" wrapText="1"/>
    </xf>
    <xf numFmtId="185" fontId="5" fillId="0" borderId="14" xfId="112" applyNumberFormat="1" applyFont="1" applyFill="1" applyBorder="1" applyAlignment="1" applyProtection="1">
      <alignment horizontal="right" vertical="center" wrapText="1"/>
    </xf>
    <xf numFmtId="184" fontId="5" fillId="0" borderId="10" xfId="112" applyNumberFormat="1" applyFont="1" applyFill="1" applyBorder="1" applyAlignment="1">
      <alignment horizontal="left" vertical="center" wrapText="1"/>
    </xf>
    <xf numFmtId="0" fontId="5" fillId="0" borderId="7" xfId="112" applyFont="1" applyFill="1" applyBorder="1" applyAlignment="1">
      <alignment horizontal="left" vertical="center" wrapText="1"/>
    </xf>
    <xf numFmtId="0" fontId="5" fillId="0" borderId="11" xfId="112" applyFont="1" applyFill="1" applyBorder="1" applyAlignment="1">
      <alignment horizontal="left" vertical="center" wrapText="1"/>
    </xf>
    <xf numFmtId="185" fontId="5" fillId="0" borderId="2" xfId="115" applyNumberFormat="1" applyFont="1" applyFill="1" applyBorder="1" applyAlignment="1" applyProtection="1">
      <alignment horizontal="right" vertical="center" wrapText="1"/>
    </xf>
    <xf numFmtId="0" fontId="5" fillId="0" borderId="2" xfId="116" applyFont="1" applyFill="1" applyBorder="1" applyAlignment="1">
      <alignment vertical="center" wrapText="1"/>
    </xf>
    <xf numFmtId="179" fontId="5" fillId="0" borderId="2" xfId="116" applyNumberFormat="1" applyFont="1" applyFill="1" applyBorder="1" applyAlignment="1">
      <alignment vertical="center" wrapText="1"/>
    </xf>
    <xf numFmtId="0" fontId="5" fillId="0" borderId="7" xfId="116" applyFont="1" applyFill="1" applyBorder="1" applyAlignment="1">
      <alignment vertical="center" wrapText="1"/>
    </xf>
    <xf numFmtId="0" fontId="5" fillId="0" borderId="11" xfId="116" applyFont="1" applyFill="1" applyBorder="1" applyAlignment="1">
      <alignment vertical="center" wrapText="1"/>
    </xf>
    <xf numFmtId="0" fontId="5" fillId="0" borderId="7" xfId="116" applyFont="1" applyFill="1" applyBorder="1" applyAlignment="1">
      <alignment horizontal="center" vertical="center" wrapText="1"/>
    </xf>
    <xf numFmtId="0" fontId="5" fillId="0" borderId="11" xfId="116" applyFont="1" applyFill="1" applyBorder="1" applyAlignment="1">
      <alignment horizontal="center" vertical="center" wrapText="1"/>
    </xf>
    <xf numFmtId="0" fontId="5" fillId="0" borderId="2" xfId="115" applyFont="1" applyFill="1" applyBorder="1" applyAlignment="1">
      <alignment horizontal="left" vertical="center" wrapText="1"/>
    </xf>
    <xf numFmtId="179" fontId="5" fillId="0" borderId="2" xfId="115" applyNumberFormat="1" applyFont="1" applyFill="1" applyBorder="1" applyAlignment="1">
      <alignment horizontal="right" vertical="center" wrapText="1"/>
    </xf>
    <xf numFmtId="0" fontId="5" fillId="0" borderId="7" xfId="115" applyFont="1" applyFill="1" applyBorder="1" applyAlignment="1">
      <alignment horizontal="left" vertical="center" wrapText="1"/>
    </xf>
    <xf numFmtId="0" fontId="5" fillId="0" borderId="11" xfId="115" applyFont="1" applyFill="1" applyBorder="1" applyAlignment="1">
      <alignment horizontal="left" vertical="center" wrapText="1"/>
    </xf>
    <xf numFmtId="0" fontId="5" fillId="0" borderId="7" xfId="112" applyFont="1" applyFill="1" applyBorder="1" applyAlignment="1">
      <alignment horizontal="center" vertical="center" wrapText="1"/>
    </xf>
    <xf numFmtId="0" fontId="5" fillId="0" borderId="11" xfId="112" applyFont="1" applyFill="1" applyBorder="1" applyAlignment="1">
      <alignment horizontal="center" vertical="center" wrapText="1"/>
    </xf>
    <xf numFmtId="0" fontId="5" fillId="0" borderId="7" xfId="112" applyFont="1" applyFill="1" applyBorder="1" applyAlignment="1">
      <alignment vertical="center" wrapText="1"/>
    </xf>
    <xf numFmtId="0" fontId="5" fillId="0" borderId="11" xfId="112" applyFont="1" applyFill="1" applyBorder="1" applyAlignment="1">
      <alignment vertical="center" wrapText="1"/>
    </xf>
    <xf numFmtId="182" fontId="5" fillId="0" borderId="14" xfId="112" applyNumberFormat="1" applyFont="1" applyFill="1" applyBorder="1" applyAlignment="1" applyProtection="1">
      <alignment horizontal="right" vertical="center" wrapText="1"/>
    </xf>
    <xf numFmtId="0" fontId="5" fillId="0" borderId="2" xfId="98"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3" fontId="5" fillId="0" borderId="0" xfId="115" applyNumberFormat="1" applyFont="1" applyFill="1" applyAlignment="1" applyProtection="1">
      <alignment horizontal="right" vertical="center" wrapText="1"/>
    </xf>
    <xf numFmtId="0" fontId="5" fillId="0" borderId="2" xfId="115" applyFont="1" applyFill="1" applyBorder="1" applyAlignment="1">
      <alignment horizontal="centerContinuous"/>
    </xf>
    <xf numFmtId="0" fontId="5" fillId="0" borderId="2" xfId="115" applyFont="1" applyFill="1" applyBorder="1" applyAlignment="1">
      <alignment horizontal="centerContinuous" vertical="center"/>
    </xf>
    <xf numFmtId="179" fontId="5" fillId="0" borderId="10" xfId="115" applyNumberFormat="1" applyFont="1" applyFill="1" applyBorder="1" applyAlignment="1" applyProtection="1">
      <alignment horizontal="center" vertical="center"/>
    </xf>
    <xf numFmtId="49" fontId="5" fillId="0" borderId="2" xfId="115" applyNumberFormat="1" applyFont="1" applyFill="1" applyBorder="1" applyAlignment="1">
      <alignment horizontal="center" vertical="center" wrapText="1"/>
    </xf>
    <xf numFmtId="49" fontId="5" fillId="0" borderId="12" xfId="115" applyNumberFormat="1" applyFont="1" applyFill="1" applyBorder="1" applyAlignment="1">
      <alignment horizontal="center" vertical="center" wrapText="1"/>
    </xf>
    <xf numFmtId="0" fontId="5" fillId="0" borderId="2" xfId="115" applyFont="1" applyFill="1" applyBorder="1" applyAlignment="1">
      <alignment horizontal="center" vertical="center" wrapText="1"/>
    </xf>
    <xf numFmtId="49" fontId="5" fillId="0" borderId="2" xfId="115" applyNumberFormat="1" applyFont="1" applyFill="1" applyBorder="1" applyAlignment="1">
      <alignment horizontal="center" vertical="center"/>
    </xf>
    <xf numFmtId="49" fontId="5" fillId="0" borderId="14" xfId="115" applyNumberFormat="1" applyFont="1" applyFill="1" applyBorder="1" applyAlignment="1">
      <alignment horizontal="center" vertical="center" wrapText="1"/>
    </xf>
    <xf numFmtId="185" fontId="5" fillId="0" borderId="2" xfId="115" applyNumberFormat="1" applyFont="1" applyFill="1" applyBorder="1" applyAlignment="1">
      <alignment horizontal="right" vertical="center"/>
    </xf>
    <xf numFmtId="0" fontId="5" fillId="0" borderId="0" xfId="116" applyFont="1" applyFill="1">
      <alignment vertical="center"/>
    </xf>
    <xf numFmtId="0" fontId="7" fillId="0" borderId="0" xfId="113" applyFill="1" applyAlignment="1"/>
    <xf numFmtId="0" fontId="4" fillId="0" borderId="0" xfId="113" applyNumberFormat="1" applyFont="1" applyFill="1" applyAlignment="1" applyProtection="1">
      <alignment horizontal="center" vertical="center"/>
    </xf>
    <xf numFmtId="0" fontId="5" fillId="0" borderId="0" xfId="113" applyFont="1" applyFill="1" applyAlignment="1">
      <alignment horizontal="center" vertical="center"/>
    </xf>
    <xf numFmtId="0" fontId="5" fillId="0" borderId="0" xfId="113" applyFont="1" applyFill="1" applyAlignment="1">
      <alignment vertical="center"/>
    </xf>
    <xf numFmtId="0" fontId="5" fillId="0" borderId="2" xfId="113" applyNumberFormat="1" applyFont="1" applyFill="1" applyBorder="1" applyAlignment="1" applyProtection="1">
      <alignment horizontal="center" vertical="center" wrapText="1"/>
    </xf>
    <xf numFmtId="49" fontId="7" fillId="0" borderId="2" xfId="113" applyNumberFormat="1" applyFont="1" applyFill="1" applyBorder="1" applyAlignment="1">
      <alignment horizontal="center" vertical="center" wrapText="1"/>
    </xf>
    <xf numFmtId="49" fontId="7" fillId="0" borderId="7" xfId="113" applyNumberFormat="1" applyFont="1" applyFill="1" applyBorder="1" applyAlignment="1">
      <alignment horizontal="center" vertical="center" wrapText="1"/>
    </xf>
    <xf numFmtId="49" fontId="7" fillId="0" borderId="10" xfId="113" applyNumberFormat="1" applyFont="1" applyFill="1" applyBorder="1" applyAlignment="1">
      <alignment horizontal="center" vertical="center" wrapText="1"/>
    </xf>
    <xf numFmtId="49" fontId="7" fillId="0" borderId="7" xfId="113" applyNumberFormat="1" applyFill="1" applyBorder="1" applyAlignment="1">
      <alignment horizontal="center" vertical="center" wrapText="1"/>
    </xf>
    <xf numFmtId="49" fontId="7" fillId="0" borderId="10" xfId="113" applyNumberFormat="1" applyFill="1" applyBorder="1" applyAlignment="1">
      <alignment horizontal="center" vertical="center" wrapText="1"/>
    </xf>
    <xf numFmtId="0" fontId="5" fillId="0" borderId="2" xfId="113" applyNumberFormat="1" applyFont="1" applyFill="1" applyBorder="1" applyAlignment="1" applyProtection="1">
      <alignment horizontal="center" vertical="center"/>
    </xf>
    <xf numFmtId="49" fontId="7" fillId="0" borderId="12" xfId="113" applyNumberFormat="1" applyFill="1" applyBorder="1" applyAlignment="1">
      <alignment horizontal="center" vertical="center" wrapText="1"/>
    </xf>
    <xf numFmtId="49" fontId="7" fillId="0" borderId="14" xfId="113" applyNumberFormat="1" applyFont="1" applyFill="1" applyBorder="1" applyAlignment="1">
      <alignment horizontal="center" vertical="center" wrapText="1"/>
    </xf>
    <xf numFmtId="49" fontId="7" fillId="0" borderId="14" xfId="113" applyNumberFormat="1" applyFill="1" applyBorder="1" applyAlignment="1">
      <alignment horizontal="center" vertical="center" wrapText="1"/>
    </xf>
    <xf numFmtId="0" fontId="5" fillId="0" borderId="12" xfId="113" applyFont="1" applyFill="1" applyBorder="1" applyAlignment="1">
      <alignment horizontal="center" vertical="center"/>
    </xf>
    <xf numFmtId="182" fontId="5" fillId="0" borderId="12" xfId="113" applyNumberFormat="1" applyFont="1" applyFill="1" applyBorder="1" applyAlignment="1">
      <alignment horizontal="center" vertical="center"/>
    </xf>
    <xf numFmtId="182" fontId="7" fillId="0" borderId="2" xfId="113" applyNumberFormat="1" applyFill="1" applyBorder="1" applyAlignment="1">
      <alignment horizontal="center" vertical="center"/>
    </xf>
    <xf numFmtId="177" fontId="5" fillId="0" borderId="2" xfId="113" applyNumberFormat="1" applyFont="1" applyFill="1" applyBorder="1" applyAlignment="1">
      <alignment horizontal="center" vertical="center"/>
    </xf>
    <xf numFmtId="0" fontId="7" fillId="0" borderId="2" xfId="113" applyFill="1" applyBorder="1" applyAlignment="1"/>
    <xf numFmtId="49" fontId="7" fillId="0" borderId="11" xfId="113" applyNumberFormat="1" applyFill="1" applyBorder="1" applyAlignment="1">
      <alignment horizontal="center" vertical="center" wrapText="1"/>
    </xf>
    <xf numFmtId="49" fontId="7" fillId="0" borderId="11" xfId="113" applyNumberFormat="1" applyFont="1" applyFill="1" applyBorder="1" applyAlignment="1">
      <alignment horizontal="center" vertical="center" wrapText="1"/>
    </xf>
    <xf numFmtId="49" fontId="7" fillId="0" borderId="2" xfId="113" applyNumberFormat="1" applyFill="1" applyBorder="1" applyAlignment="1">
      <alignment horizontal="center" vertical="center" wrapText="1"/>
    </xf>
    <xf numFmtId="177" fontId="7" fillId="0" borderId="2" xfId="113" applyNumberFormat="1" applyFill="1" applyBorder="1" applyAlignment="1">
      <alignment horizontal="center" vertical="center"/>
    </xf>
    <xf numFmtId="0" fontId="7" fillId="0" borderId="0" xfId="113" applyFill="1" applyAlignment="1">
      <alignment horizontal="right" vertical="center"/>
    </xf>
    <xf numFmtId="49" fontId="7" fillId="0" borderId="12" xfId="113" applyNumberFormat="1" applyFont="1" applyFill="1" applyBorder="1" applyAlignment="1">
      <alignment horizontal="center" vertical="center" wrapText="1"/>
    </xf>
    <xf numFmtId="49" fontId="7" fillId="0" borderId="13" xfId="113" applyNumberFormat="1" applyFont="1" applyFill="1" applyBorder="1" applyAlignment="1">
      <alignment horizontal="center" vertical="center" wrapText="1"/>
    </xf>
    <xf numFmtId="182" fontId="7" fillId="0" borderId="2" xfId="113" applyNumberFormat="1" applyFont="1" applyFill="1" applyBorder="1" applyAlignment="1" applyProtection="1">
      <alignment horizontal="center" vertical="center" wrapText="1"/>
    </xf>
    <xf numFmtId="0" fontId="7" fillId="0" borderId="0" xfId="112" applyFill="1" applyAlignment="1"/>
    <xf numFmtId="0" fontId="4" fillId="0" borderId="0" xfId="112" applyFont="1" applyFill="1" applyAlignment="1">
      <alignment horizontal="center" vertical="center"/>
    </xf>
    <xf numFmtId="49" fontId="5" fillId="0" borderId="0" xfId="112" applyNumberFormat="1" applyFont="1" applyFill="1" applyBorder="1" applyAlignment="1" applyProtection="1">
      <alignment vertical="center"/>
    </xf>
    <xf numFmtId="49" fontId="5" fillId="0" borderId="0" xfId="112" applyNumberFormat="1" applyFont="1" applyFill="1" applyBorder="1" applyAlignment="1" applyProtection="1">
      <alignment horizontal="left" vertical="center"/>
    </xf>
    <xf numFmtId="49" fontId="5" fillId="0" borderId="1" xfId="112" applyNumberFormat="1" applyFont="1" applyFill="1" applyBorder="1" applyAlignment="1" applyProtection="1">
      <alignment horizontal="left" vertical="center"/>
    </xf>
    <xf numFmtId="0" fontId="5" fillId="0" borderId="0" xfId="112" applyFont="1" applyFill="1" applyAlignment="1">
      <alignment horizontal="right" vertical="center"/>
    </xf>
    <xf numFmtId="0" fontId="5" fillId="0" borderId="0" xfId="112" applyFont="1" applyFill="1" applyAlignment="1"/>
    <xf numFmtId="49" fontId="11" fillId="0" borderId="2" xfId="112" applyNumberFormat="1" applyFont="1" applyFill="1" applyBorder="1" applyAlignment="1" applyProtection="1">
      <alignment horizontal="center" vertical="center"/>
    </xf>
    <xf numFmtId="49" fontId="11" fillId="0" borderId="11" xfId="112" applyNumberFormat="1" applyFont="1" applyFill="1" applyBorder="1" applyAlignment="1" applyProtection="1">
      <alignment horizontal="center" vertical="center"/>
    </xf>
    <xf numFmtId="0" fontId="11" fillId="0" borderId="13" xfId="112" applyFont="1" applyFill="1" applyBorder="1" applyAlignment="1">
      <alignment horizontal="center" vertical="center"/>
    </xf>
    <xf numFmtId="0" fontId="11" fillId="0" borderId="12" xfId="112" applyFont="1" applyFill="1" applyBorder="1" applyAlignment="1">
      <alignment horizontal="center" vertical="center"/>
    </xf>
    <xf numFmtId="0" fontId="11" fillId="0" borderId="7" xfId="112" applyFont="1" applyFill="1" applyBorder="1" applyAlignment="1">
      <alignment horizontal="center" vertical="center"/>
    </xf>
    <xf numFmtId="0" fontId="11" fillId="0" borderId="11" xfId="112" applyFont="1" applyFill="1" applyBorder="1" applyAlignment="1">
      <alignment horizontal="center" vertical="center"/>
    </xf>
    <xf numFmtId="0" fontId="11" fillId="0" borderId="2" xfId="112" applyFont="1" applyFill="1" applyBorder="1" applyAlignment="1">
      <alignment horizontal="center" vertical="center"/>
    </xf>
    <xf numFmtId="0" fontId="11" fillId="0" borderId="12" xfId="112" applyFont="1" applyFill="1" applyBorder="1" applyAlignment="1">
      <alignment horizontal="center" vertical="center" wrapText="1"/>
    </xf>
    <xf numFmtId="0" fontId="11" fillId="0" borderId="14" xfId="112" applyFont="1" applyFill="1" applyBorder="1" applyAlignment="1">
      <alignment horizontal="center" vertical="center"/>
    </xf>
    <xf numFmtId="0" fontId="11" fillId="0" borderId="14" xfId="112" applyFont="1" applyFill="1" applyBorder="1" applyAlignment="1">
      <alignment horizontal="center" vertical="center" wrapText="1"/>
    </xf>
    <xf numFmtId="0" fontId="11" fillId="0" borderId="9" xfId="112" applyFont="1" applyFill="1" applyBorder="1" applyAlignment="1">
      <alignment horizontal="center" vertical="center"/>
    </xf>
    <xf numFmtId="184" fontId="5" fillId="0" borderId="10" xfId="112" applyNumberFormat="1" applyFont="1" applyFill="1" applyBorder="1" applyAlignment="1">
      <alignment horizontal="left" vertical="center"/>
    </xf>
    <xf numFmtId="185" fontId="5" fillId="0" borderId="9" xfId="112" applyNumberFormat="1" applyFont="1" applyFill="1" applyBorder="1" applyAlignment="1" applyProtection="1">
      <alignment horizontal="right" vertical="center" wrapText="1"/>
    </xf>
    <xf numFmtId="182" fontId="5" fillId="0" borderId="2" xfId="112" applyNumberFormat="1" applyFont="1" applyFill="1" applyBorder="1" applyAlignment="1">
      <alignment horizontal="right" vertical="center"/>
    </xf>
    <xf numFmtId="184" fontId="5" fillId="0" borderId="10" xfId="112" applyNumberFormat="1" applyFont="1" applyFill="1" applyBorder="1" applyAlignment="1" applyProtection="1">
      <alignment horizontal="left" vertical="center"/>
    </xf>
    <xf numFmtId="184" fontId="5" fillId="0" borderId="2" xfId="112" applyNumberFormat="1" applyFont="1" applyFill="1" applyBorder="1" applyAlignment="1" applyProtection="1">
      <alignment horizontal="left" vertical="center"/>
    </xf>
    <xf numFmtId="182" fontId="5" fillId="0" borderId="2" xfId="112" applyNumberFormat="1" applyFont="1" applyFill="1" applyBorder="1" applyAlignment="1"/>
    <xf numFmtId="182" fontId="5" fillId="0" borderId="9" xfId="112" applyNumberFormat="1" applyFont="1" applyFill="1" applyBorder="1" applyAlignment="1"/>
    <xf numFmtId="0" fontId="5" fillId="0" borderId="9" xfId="112" applyFont="1" applyFill="1" applyBorder="1" applyAlignment="1"/>
    <xf numFmtId="0" fontId="5" fillId="0" borderId="2" xfId="112" applyFont="1" applyFill="1" applyBorder="1" applyAlignment="1">
      <alignment horizontal="center" vertical="center" wrapText="1"/>
    </xf>
    <xf numFmtId="0" fontId="5" fillId="0" borderId="2" xfId="112" applyFont="1" applyFill="1" applyBorder="1" applyAlignment="1">
      <alignment horizontal="center" vertical="center"/>
    </xf>
    <xf numFmtId="182" fontId="5" fillId="0" borderId="12" xfId="112" applyNumberFormat="1" applyFont="1" applyFill="1" applyBorder="1" applyAlignment="1" applyProtection="1">
      <alignment horizontal="right" vertical="center" wrapText="1"/>
    </xf>
    <xf numFmtId="0" fontId="5" fillId="0" borderId="9" xfId="0" applyFont="1" applyFill="1" applyBorder="1">
      <alignment vertical="center"/>
    </xf>
    <xf numFmtId="0" fontId="5" fillId="0" borderId="10" xfId="112" applyFont="1" applyFill="1" applyBorder="1" applyAlignment="1">
      <alignment vertical="center"/>
    </xf>
    <xf numFmtId="182" fontId="5" fillId="0" borderId="2" xfId="112" applyNumberFormat="1" applyFont="1" applyFill="1" applyBorder="1" applyAlignment="1" applyProtection="1">
      <alignment horizontal="right" vertical="center" wrapText="1"/>
    </xf>
    <xf numFmtId="182" fontId="5" fillId="0" borderId="13" xfId="112" applyNumberFormat="1" applyFont="1" applyFill="1" applyBorder="1" applyAlignment="1" applyProtection="1">
      <alignment horizontal="right" vertical="center" wrapText="1"/>
    </xf>
    <xf numFmtId="0" fontId="5" fillId="0" borderId="10" xfId="112" applyFont="1" applyFill="1" applyBorder="1" applyAlignment="1">
      <alignment horizontal="center" vertical="center"/>
    </xf>
  </cellXfs>
  <cellStyles count="126">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标题 3" xfId="29" builtinId="18"/>
    <cellStyle name="差_64242C78E6F6009AE0530A08AF09009A"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着色 1 2" xfId="71"/>
    <cellStyle name="20% - 着色 5 2" xfId="72"/>
    <cellStyle name="20% - 着色 5 3"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_2012年国有资本经营预算收支总表"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showGridLines="0" showZeros="0" workbookViewId="0">
      <selection activeCell="C15" sqref="C15"/>
    </sheetView>
  </sheetViews>
  <sheetFormatPr defaultColWidth="6.875" defaultRowHeight="11.25"/>
  <cols>
    <col min="1" max="1" width="25" style="248" customWidth="1"/>
    <col min="2" max="2" width="10.25" style="248" customWidth="1"/>
    <col min="3" max="3" width="11.75" style="248" customWidth="1"/>
    <col min="4" max="4" width="9.375" style="248" customWidth="1"/>
    <col min="5" max="5" width="8.125" style="248" customWidth="1"/>
    <col min="6" max="6" width="7.75" style="248" customWidth="1"/>
    <col min="7" max="7" width="9" style="248" customWidth="1"/>
    <col min="8" max="8" width="13.5" style="248" customWidth="1"/>
    <col min="9" max="9" width="9" style="248" customWidth="1"/>
    <col min="10" max="10" width="9.625" style="248" customWidth="1"/>
    <col min="11" max="11" width="7.125" style="248" customWidth="1"/>
    <col min="12" max="12" width="5.75" style="248" customWidth="1"/>
    <col min="13" max="16384" width="6.875" style="248"/>
  </cols>
  <sheetData>
    <row r="1" ht="42" customHeight="1" spans="1:12">
      <c r="A1" s="249" t="s">
        <v>0</v>
      </c>
      <c r="B1" s="249"/>
      <c r="C1" s="249"/>
      <c r="D1" s="249"/>
      <c r="E1" s="249"/>
      <c r="F1" s="249"/>
      <c r="G1" s="249"/>
      <c r="H1" s="249"/>
      <c r="I1" s="249"/>
      <c r="J1" s="249"/>
      <c r="K1" s="249"/>
      <c r="L1" s="249"/>
    </row>
    <row r="2" ht="15" customHeight="1" spans="1:12">
      <c r="A2" s="250" t="s">
        <v>1</v>
      </c>
      <c r="B2" s="251"/>
      <c r="C2" s="252"/>
      <c r="D2" s="253"/>
      <c r="E2" s="253"/>
      <c r="F2" s="253"/>
      <c r="G2" s="254"/>
      <c r="H2" s="254"/>
      <c r="I2" s="254"/>
      <c r="J2" s="254"/>
      <c r="K2" s="254"/>
      <c r="L2" s="253" t="s">
        <v>2</v>
      </c>
    </row>
    <row r="3" ht="35.1" customHeight="1" spans="1:12">
      <c r="A3" s="255" t="s">
        <v>3</v>
      </c>
      <c r="B3" s="255"/>
      <c r="C3" s="256" t="s">
        <v>4</v>
      </c>
      <c r="D3" s="256"/>
      <c r="E3" s="256"/>
      <c r="F3" s="256"/>
      <c r="G3" s="256"/>
      <c r="H3" s="256"/>
      <c r="I3" s="256"/>
      <c r="J3" s="256"/>
      <c r="K3" s="256"/>
      <c r="L3" s="256"/>
    </row>
    <row r="4" ht="24" customHeight="1" spans="1:12">
      <c r="A4" s="257" t="s">
        <v>5</v>
      </c>
      <c r="B4" s="257" t="s">
        <v>6</v>
      </c>
      <c r="C4" s="258" t="s">
        <v>7</v>
      </c>
      <c r="D4" s="258" t="s">
        <v>8</v>
      </c>
      <c r="E4" s="259" t="s">
        <v>9</v>
      </c>
      <c r="F4" s="260"/>
      <c r="G4" s="261" t="s">
        <v>10</v>
      </c>
      <c r="H4" s="260"/>
      <c r="I4" s="260"/>
      <c r="J4" s="260"/>
      <c r="K4" s="260"/>
      <c r="L4" s="260"/>
    </row>
    <row r="5" ht="35.1" customHeight="1" spans="1:12">
      <c r="A5" s="257"/>
      <c r="B5" s="257"/>
      <c r="C5" s="257"/>
      <c r="D5" s="257"/>
      <c r="E5" s="262" t="s">
        <v>11</v>
      </c>
      <c r="F5" s="262" t="s">
        <v>12</v>
      </c>
      <c r="G5" s="259" t="s">
        <v>13</v>
      </c>
      <c r="H5" s="260"/>
      <c r="I5" s="262" t="s">
        <v>14</v>
      </c>
      <c r="J5" s="262" t="s">
        <v>15</v>
      </c>
      <c r="K5" s="262" t="s">
        <v>16</v>
      </c>
      <c r="L5" s="262" t="s">
        <v>17</v>
      </c>
    </row>
    <row r="6" ht="23.1" customHeight="1" spans="1:12">
      <c r="A6" s="263"/>
      <c r="B6" s="263"/>
      <c r="C6" s="263"/>
      <c r="D6" s="263"/>
      <c r="E6" s="264"/>
      <c r="F6" s="264"/>
      <c r="G6" s="265" t="s">
        <v>18</v>
      </c>
      <c r="H6" s="265" t="s">
        <v>19</v>
      </c>
      <c r="I6" s="264"/>
      <c r="J6" s="264"/>
      <c r="K6" s="264"/>
      <c r="L6" s="264"/>
    </row>
    <row r="7" ht="24" customHeight="1" spans="1:12">
      <c r="A7" s="178" t="s">
        <v>20</v>
      </c>
      <c r="B7" s="183">
        <f>B8+B9+B10</f>
        <v>78777.75</v>
      </c>
      <c r="C7" s="266" t="s">
        <v>21</v>
      </c>
      <c r="D7" s="180">
        <f>D8+D9</f>
        <v>58866.06</v>
      </c>
      <c r="E7" s="267"/>
      <c r="F7" s="267"/>
      <c r="G7" s="180">
        <f t="shared" ref="G7:L7" si="0">G8+G9</f>
        <v>58866.06</v>
      </c>
      <c r="H7" s="180">
        <f t="shared" si="0"/>
        <v>53714.53</v>
      </c>
      <c r="I7" s="180">
        <f t="shared" si="0"/>
        <v>0</v>
      </c>
      <c r="J7" s="180">
        <f t="shared" si="0"/>
        <v>0</v>
      </c>
      <c r="K7" s="180">
        <f t="shared" si="0"/>
        <v>0</v>
      </c>
      <c r="L7" s="180">
        <f t="shared" si="0"/>
        <v>0</v>
      </c>
    </row>
    <row r="8" ht="24" customHeight="1" spans="1:12">
      <c r="A8" s="178" t="s">
        <v>22</v>
      </c>
      <c r="B8" s="268">
        <v>55543.22</v>
      </c>
      <c r="C8" s="266" t="s">
        <v>23</v>
      </c>
      <c r="D8" s="180">
        <f>G8+I8+J8</f>
        <v>55041.91</v>
      </c>
      <c r="E8" s="267"/>
      <c r="F8" s="267"/>
      <c r="G8" s="180">
        <v>55041.91</v>
      </c>
      <c r="H8" s="183">
        <v>49890.38</v>
      </c>
      <c r="I8" s="183"/>
      <c r="J8" s="183"/>
      <c r="K8" s="183"/>
      <c r="L8" s="183"/>
    </row>
    <row r="9" ht="24" customHeight="1" spans="1:12">
      <c r="A9" s="178" t="s">
        <v>24</v>
      </c>
      <c r="B9" s="186">
        <v>322</v>
      </c>
      <c r="C9" s="269" t="s">
        <v>25</v>
      </c>
      <c r="D9" s="180">
        <f>G9+I9+J9</f>
        <v>3824.15</v>
      </c>
      <c r="E9" s="183"/>
      <c r="F9" s="183"/>
      <c r="G9" s="183">
        <v>3824.15</v>
      </c>
      <c r="H9" s="183">
        <v>3824.15</v>
      </c>
      <c r="I9" s="183"/>
      <c r="J9" s="183"/>
      <c r="K9" s="183"/>
      <c r="L9" s="183"/>
    </row>
    <row r="10" ht="24" customHeight="1" spans="1:12">
      <c r="A10" s="178" t="s">
        <v>26</v>
      </c>
      <c r="B10" s="268">
        <v>22912.53</v>
      </c>
      <c r="C10" s="269" t="s">
        <v>27</v>
      </c>
      <c r="D10" s="180">
        <f>G10+I10+J10</f>
        <v>19911.69</v>
      </c>
      <c r="E10" s="267">
        <f t="shared" ref="E10:L10" si="1">E11+E12</f>
        <v>0</v>
      </c>
      <c r="F10" s="267">
        <f t="shared" si="1"/>
        <v>0</v>
      </c>
      <c r="G10" s="267">
        <f t="shared" si="1"/>
        <v>19911.69</v>
      </c>
      <c r="H10" s="183">
        <f t="shared" si="1"/>
        <v>1828.69</v>
      </c>
      <c r="I10" s="183">
        <f t="shared" si="1"/>
        <v>0</v>
      </c>
      <c r="J10" s="183">
        <f t="shared" si="1"/>
        <v>0</v>
      </c>
      <c r="K10" s="183">
        <f t="shared" si="1"/>
        <v>0</v>
      </c>
      <c r="L10" s="183">
        <f t="shared" si="1"/>
        <v>0</v>
      </c>
    </row>
    <row r="11" ht="24" customHeight="1" spans="1:12">
      <c r="A11" s="178" t="s">
        <v>28</v>
      </c>
      <c r="B11" s="183"/>
      <c r="C11" s="266" t="s">
        <v>29</v>
      </c>
      <c r="D11" s="180">
        <f>G11+I11+J11</f>
        <v>0</v>
      </c>
      <c r="E11" s="267"/>
      <c r="F11" s="267"/>
      <c r="G11" s="183"/>
      <c r="H11" s="183"/>
      <c r="I11" s="183"/>
      <c r="J11" s="183"/>
      <c r="K11" s="183"/>
      <c r="L11" s="183"/>
    </row>
    <row r="12" ht="24" customHeight="1" spans="1:12">
      <c r="A12" s="178" t="s">
        <v>30</v>
      </c>
      <c r="B12" s="186"/>
      <c r="C12" s="269" t="s">
        <v>31</v>
      </c>
      <c r="D12" s="180">
        <f>G12+I12+J12</f>
        <v>19911.69</v>
      </c>
      <c r="E12" s="267"/>
      <c r="F12" s="267"/>
      <c r="G12" s="267">
        <v>19911.69</v>
      </c>
      <c r="H12" s="183">
        <v>1828.69</v>
      </c>
      <c r="I12" s="267"/>
      <c r="J12" s="267"/>
      <c r="K12" s="267"/>
      <c r="L12" s="267"/>
    </row>
    <row r="13" ht="24" customHeight="1" spans="1:12">
      <c r="A13" s="178" t="s">
        <v>32</v>
      </c>
      <c r="B13" s="183"/>
      <c r="C13" s="270"/>
      <c r="D13" s="271"/>
      <c r="E13" s="271"/>
      <c r="F13" s="272"/>
      <c r="G13" s="273"/>
      <c r="H13" s="273"/>
      <c r="I13" s="273"/>
      <c r="J13" s="273"/>
      <c r="K13" s="273"/>
      <c r="L13" s="273"/>
    </row>
    <row r="14" ht="24" customHeight="1" spans="1:12">
      <c r="A14" s="203" t="s">
        <v>33</v>
      </c>
      <c r="B14" s="183"/>
      <c r="C14" s="270"/>
      <c r="D14" s="271"/>
      <c r="E14" s="271"/>
      <c r="F14" s="272"/>
      <c r="G14" s="273"/>
      <c r="H14" s="273"/>
      <c r="I14" s="273"/>
      <c r="J14" s="273"/>
      <c r="K14" s="273"/>
      <c r="L14" s="273"/>
    </row>
    <row r="15" ht="24" customHeight="1" spans="1:12">
      <c r="A15" s="274" t="s">
        <v>34</v>
      </c>
      <c r="B15" s="180">
        <f>B7+B11</f>
        <v>78777.75</v>
      </c>
      <c r="C15" s="275"/>
      <c r="D15" s="276"/>
      <c r="E15" s="277"/>
      <c r="F15" s="277"/>
      <c r="G15" s="273"/>
      <c r="H15" s="273"/>
      <c r="I15" s="273"/>
      <c r="J15" s="273"/>
      <c r="K15" s="273"/>
      <c r="L15" s="273"/>
    </row>
    <row r="16" ht="24" customHeight="1" spans="1:12">
      <c r="A16" s="203" t="s">
        <v>35</v>
      </c>
      <c r="B16" s="183"/>
      <c r="C16" s="278"/>
      <c r="D16" s="279"/>
      <c r="E16" s="277"/>
      <c r="F16" s="277"/>
      <c r="G16" s="273"/>
      <c r="H16" s="273"/>
      <c r="I16" s="273"/>
      <c r="J16" s="273"/>
      <c r="K16" s="273"/>
      <c r="L16" s="273"/>
    </row>
    <row r="17" ht="24" customHeight="1" spans="1:12">
      <c r="A17" s="178" t="s">
        <v>36</v>
      </c>
      <c r="B17" s="186"/>
      <c r="C17" s="278"/>
      <c r="D17" s="280"/>
      <c r="E17" s="277"/>
      <c r="F17" s="277"/>
      <c r="G17" s="273"/>
      <c r="H17" s="273"/>
      <c r="I17" s="273"/>
      <c r="J17" s="273"/>
      <c r="K17" s="273"/>
      <c r="L17" s="273"/>
    </row>
    <row r="18" ht="24" customHeight="1" spans="1:12">
      <c r="A18" s="178" t="s">
        <v>37</v>
      </c>
      <c r="B18" s="186"/>
      <c r="C18" s="278"/>
      <c r="D18" s="279"/>
      <c r="E18" s="277"/>
      <c r="F18" s="277"/>
      <c r="G18" s="273"/>
      <c r="H18" s="273"/>
      <c r="I18" s="273"/>
      <c r="J18" s="273"/>
      <c r="K18" s="273"/>
      <c r="L18" s="273"/>
    </row>
    <row r="19" ht="24" customHeight="1" spans="1:12">
      <c r="A19" s="178" t="s">
        <v>38</v>
      </c>
      <c r="B19" s="39"/>
      <c r="C19" s="278"/>
      <c r="D19" s="205"/>
      <c r="E19" s="277"/>
      <c r="F19" s="277"/>
      <c r="G19" s="273"/>
      <c r="H19" s="273"/>
      <c r="I19" s="273"/>
      <c r="J19" s="273"/>
      <c r="K19" s="273"/>
      <c r="L19" s="273"/>
    </row>
    <row r="20" ht="24" customHeight="1" spans="1:12">
      <c r="A20" s="201" t="s">
        <v>39</v>
      </c>
      <c r="B20" s="186">
        <f>B15</f>
        <v>78777.75</v>
      </c>
      <c r="C20" s="281" t="s">
        <v>40</v>
      </c>
      <c r="D20" s="183">
        <f t="shared" ref="D20:J20" si="2">D7+D10</f>
        <v>78777.75</v>
      </c>
      <c r="E20" s="183">
        <f t="shared" si="2"/>
        <v>0</v>
      </c>
      <c r="F20" s="183">
        <f t="shared" si="2"/>
        <v>0</v>
      </c>
      <c r="G20" s="183">
        <f t="shared" si="2"/>
        <v>78777.75</v>
      </c>
      <c r="H20" s="183">
        <f t="shared" si="2"/>
        <v>55543.22</v>
      </c>
      <c r="I20" s="183">
        <f t="shared" si="2"/>
        <v>0</v>
      </c>
      <c r="J20" s="183">
        <f t="shared" si="2"/>
        <v>0</v>
      </c>
      <c r="K20" s="267"/>
      <c r="L20" s="267"/>
    </row>
    <row r="21"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ageMargins left="0.393055555555556" right="0.472222222222222" top="0.432638888888889" bottom="0.511805555555556" header="0.314583333333333" footer="0.354166666666667"/>
  <pageSetup paperSize="9" fitToHeight="10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4"/>
  <sheetViews>
    <sheetView showGridLines="0" showZeros="0" workbookViewId="0">
      <selection activeCell="D44" sqref="D44"/>
    </sheetView>
  </sheetViews>
  <sheetFormatPr defaultColWidth="6.875" defaultRowHeight="11.25"/>
  <cols>
    <col min="1" max="1" width="3.625" style="221" customWidth="1"/>
    <col min="2" max="2" width="3.125" style="221" customWidth="1"/>
    <col min="3" max="3" width="3" style="221" customWidth="1"/>
    <col min="4" max="4" width="16.25" style="221" customWidth="1"/>
    <col min="5" max="5" width="10.625" style="221" customWidth="1"/>
    <col min="6" max="6" width="9.625" style="221" customWidth="1"/>
    <col min="7" max="7" width="10" style="221" customWidth="1"/>
    <col min="8" max="8" width="9.5" style="221" customWidth="1"/>
    <col min="9" max="9" width="2.75" style="221" customWidth="1"/>
    <col min="10" max="10" width="7.375" style="221" customWidth="1"/>
    <col min="11" max="11" width="3.125" style="221" customWidth="1"/>
    <col min="12" max="12" width="6.5" style="221" customWidth="1"/>
    <col min="13" max="13" width="3" style="221" customWidth="1"/>
    <col min="14" max="14" width="5.5" style="221" customWidth="1"/>
    <col min="15" max="15" width="2.625" style="221" customWidth="1"/>
    <col min="16" max="16" width="11" style="221" customWidth="1"/>
    <col min="17" max="17" width="5.375" style="221" customWidth="1"/>
    <col min="18" max="18" width="3.875" style="221" customWidth="1"/>
    <col min="19" max="19" width="3.75" style="221" customWidth="1"/>
    <col min="20" max="20" width="3.25" style="221" customWidth="1"/>
    <col min="21" max="21" width="5" style="221" customWidth="1"/>
    <col min="22" max="22" width="3.5" style="221" customWidth="1"/>
    <col min="23" max="251" width="6.875" style="221" customWidth="1"/>
    <col min="252" max="16384" width="6.875" style="221"/>
  </cols>
  <sheetData>
    <row r="1" ht="42" customHeight="1" spans="1:22">
      <c r="A1" s="222" t="s">
        <v>41</v>
      </c>
      <c r="B1" s="222"/>
      <c r="C1" s="222"/>
      <c r="D1" s="222"/>
      <c r="E1" s="222"/>
      <c r="F1" s="222"/>
      <c r="G1" s="222"/>
      <c r="H1" s="222"/>
      <c r="I1" s="222"/>
      <c r="J1" s="222"/>
      <c r="K1" s="222"/>
      <c r="L1" s="222"/>
      <c r="M1" s="222"/>
      <c r="N1" s="222"/>
      <c r="O1" s="222"/>
      <c r="P1" s="222"/>
      <c r="Q1" s="222"/>
      <c r="R1" s="222"/>
      <c r="S1" s="222"/>
      <c r="T1" s="222"/>
      <c r="U1" s="222"/>
      <c r="V1" s="222"/>
    </row>
    <row r="2" ht="15" customHeight="1" spans="1:22">
      <c r="A2" s="223" t="s">
        <v>1</v>
      </c>
      <c r="B2" s="223"/>
      <c r="C2" s="223"/>
      <c r="D2" s="223"/>
      <c r="E2" s="223"/>
      <c r="F2" s="224"/>
      <c r="G2" s="224"/>
      <c r="H2" s="224"/>
      <c r="I2" s="224"/>
      <c r="J2" s="224"/>
      <c r="K2" s="224"/>
      <c r="L2" s="224"/>
      <c r="M2" s="224"/>
      <c r="N2" s="224"/>
      <c r="O2" s="224"/>
      <c r="P2" s="224"/>
      <c r="V2" s="244" t="s">
        <v>2</v>
      </c>
    </row>
    <row r="3" ht="20.1" customHeight="1" spans="1:22">
      <c r="A3" s="136" t="s">
        <v>42</v>
      </c>
      <c r="B3" s="136"/>
      <c r="C3" s="136"/>
      <c r="D3" s="225" t="s">
        <v>43</v>
      </c>
      <c r="E3" s="226" t="s">
        <v>44</v>
      </c>
      <c r="F3" s="227" t="s">
        <v>45</v>
      </c>
      <c r="G3" s="228"/>
      <c r="H3" s="228"/>
      <c r="I3" s="228"/>
      <c r="J3" s="228"/>
      <c r="K3" s="228"/>
      <c r="L3" s="228"/>
      <c r="M3" s="228"/>
      <c r="N3" s="228"/>
      <c r="O3" s="228"/>
      <c r="P3" s="228"/>
      <c r="Q3" s="241"/>
      <c r="R3" s="241"/>
      <c r="S3" s="226" t="s">
        <v>46</v>
      </c>
      <c r="T3" s="226"/>
      <c r="U3" s="226" t="s">
        <v>47</v>
      </c>
      <c r="V3" s="242" t="s">
        <v>17</v>
      </c>
    </row>
    <row r="4" ht="20.1" customHeight="1" spans="1:22">
      <c r="A4" s="136"/>
      <c r="B4" s="136"/>
      <c r="C4" s="136"/>
      <c r="D4" s="225"/>
      <c r="E4" s="226"/>
      <c r="F4" s="226" t="s">
        <v>8</v>
      </c>
      <c r="G4" s="229" t="s">
        <v>48</v>
      </c>
      <c r="H4" s="230"/>
      <c r="I4" s="240"/>
      <c r="J4" s="229" t="s">
        <v>49</v>
      </c>
      <c r="K4" s="228"/>
      <c r="L4" s="228"/>
      <c r="M4" s="228"/>
      <c r="N4" s="228"/>
      <c r="O4" s="241"/>
      <c r="P4" s="226" t="s">
        <v>50</v>
      </c>
      <c r="Q4" s="226" t="s">
        <v>51</v>
      </c>
      <c r="R4" s="245" t="s">
        <v>52</v>
      </c>
      <c r="S4" s="226" t="s">
        <v>53</v>
      </c>
      <c r="T4" s="226" t="s">
        <v>54</v>
      </c>
      <c r="U4" s="226"/>
      <c r="V4" s="226"/>
    </row>
    <row r="5" ht="20.1" customHeight="1" spans="1:22">
      <c r="A5" s="231" t="s">
        <v>55</v>
      </c>
      <c r="B5" s="231" t="s">
        <v>56</v>
      </c>
      <c r="C5" s="231" t="s">
        <v>57</v>
      </c>
      <c r="D5" s="225"/>
      <c r="E5" s="226"/>
      <c r="F5" s="226"/>
      <c r="G5" s="232" t="s">
        <v>58</v>
      </c>
      <c r="H5" s="232" t="s">
        <v>59</v>
      </c>
      <c r="I5" s="232" t="s">
        <v>60</v>
      </c>
      <c r="J5" s="242" t="s">
        <v>61</v>
      </c>
      <c r="K5" s="226" t="s">
        <v>62</v>
      </c>
      <c r="L5" s="226" t="s">
        <v>63</v>
      </c>
      <c r="M5" s="226" t="s">
        <v>64</v>
      </c>
      <c r="N5" s="226" t="s">
        <v>65</v>
      </c>
      <c r="O5" s="242" t="s">
        <v>66</v>
      </c>
      <c r="P5" s="226"/>
      <c r="Q5" s="226"/>
      <c r="R5" s="246"/>
      <c r="S5" s="226"/>
      <c r="T5" s="226"/>
      <c r="U5" s="226"/>
      <c r="V5" s="226"/>
    </row>
    <row r="6" ht="38" customHeight="1" spans="1:22">
      <c r="A6" s="231"/>
      <c r="B6" s="231"/>
      <c r="C6" s="231"/>
      <c r="D6" s="225"/>
      <c r="E6" s="226"/>
      <c r="F6" s="226"/>
      <c r="G6" s="233"/>
      <c r="H6" s="234"/>
      <c r="I6" s="234"/>
      <c r="J6" s="242"/>
      <c r="K6" s="226"/>
      <c r="L6" s="226"/>
      <c r="M6" s="226"/>
      <c r="N6" s="226"/>
      <c r="O6" s="242"/>
      <c r="P6" s="226"/>
      <c r="Q6" s="226"/>
      <c r="R6" s="233"/>
      <c r="S6" s="226"/>
      <c r="T6" s="226"/>
      <c r="U6" s="226"/>
      <c r="V6" s="226"/>
    </row>
    <row r="7" ht="20.1" customHeight="1" spans="1:22">
      <c r="A7" s="136" t="s">
        <v>67</v>
      </c>
      <c r="B7" s="136" t="s">
        <v>67</v>
      </c>
      <c r="C7" s="136" t="s">
        <v>67</v>
      </c>
      <c r="D7" s="136" t="s">
        <v>67</v>
      </c>
      <c r="E7" s="235">
        <v>1</v>
      </c>
      <c r="F7" s="235">
        <f t="shared" ref="F7" si="0">E7+1</f>
        <v>2</v>
      </c>
      <c r="G7" s="235">
        <f t="shared" ref="G7:V7" si="1">F7+1</f>
        <v>3</v>
      </c>
      <c r="H7" s="235">
        <f t="shared" si="1"/>
        <v>4</v>
      </c>
      <c r="I7" s="235">
        <f t="shared" si="1"/>
        <v>5</v>
      </c>
      <c r="J7" s="235">
        <f t="shared" si="1"/>
        <v>6</v>
      </c>
      <c r="K7" s="235">
        <f t="shared" si="1"/>
        <v>7</v>
      </c>
      <c r="L7" s="235">
        <f t="shared" si="1"/>
        <v>8</v>
      </c>
      <c r="M7" s="235">
        <f t="shared" si="1"/>
        <v>9</v>
      </c>
      <c r="N7" s="235">
        <f t="shared" si="1"/>
        <v>10</v>
      </c>
      <c r="O7" s="235">
        <f t="shared" si="1"/>
        <v>11</v>
      </c>
      <c r="P7" s="235">
        <f t="shared" si="1"/>
        <v>12</v>
      </c>
      <c r="Q7" s="235">
        <f t="shared" si="1"/>
        <v>13</v>
      </c>
      <c r="R7" s="235">
        <f t="shared" si="1"/>
        <v>14</v>
      </c>
      <c r="S7" s="235">
        <f t="shared" si="1"/>
        <v>15</v>
      </c>
      <c r="T7" s="235">
        <f t="shared" si="1"/>
        <v>16</v>
      </c>
      <c r="U7" s="235">
        <f t="shared" si="1"/>
        <v>17</v>
      </c>
      <c r="V7" s="235">
        <f t="shared" si="1"/>
        <v>18</v>
      </c>
    </row>
    <row r="8" ht="18" customHeight="1" spans="1:22">
      <c r="A8" s="136"/>
      <c r="B8" s="136"/>
      <c r="C8" s="136"/>
      <c r="D8" s="80" t="s">
        <v>8</v>
      </c>
      <c r="E8" s="236">
        <f>F8+P8</f>
        <v>78777.75</v>
      </c>
      <c r="F8" s="236">
        <f>G8+J8</f>
        <v>55865.22</v>
      </c>
      <c r="G8" s="236">
        <f>H8+I8</f>
        <v>55543.22</v>
      </c>
      <c r="H8" s="236">
        <v>55543.22</v>
      </c>
      <c r="I8" s="236"/>
      <c r="J8" s="236">
        <f>K8+L8+M8+N8+O8</f>
        <v>322</v>
      </c>
      <c r="K8" s="236"/>
      <c r="L8" s="236">
        <v>322</v>
      </c>
      <c r="M8" s="236"/>
      <c r="N8" s="236"/>
      <c r="O8" s="236"/>
      <c r="P8" s="236">
        <v>22912.53</v>
      </c>
      <c r="Q8" s="236"/>
      <c r="R8" s="236"/>
      <c r="S8" s="236"/>
      <c r="T8" s="236"/>
      <c r="U8" s="236"/>
      <c r="V8" s="236"/>
    </row>
    <row r="9" ht="18" customHeight="1" spans="1:22">
      <c r="A9" s="137" t="s">
        <v>68</v>
      </c>
      <c r="B9" s="138"/>
      <c r="C9" s="79"/>
      <c r="D9" s="80" t="s">
        <v>69</v>
      </c>
      <c r="E9" s="236">
        <f t="shared" ref="E9:E43" si="2">F9+P9</f>
        <v>69280.26</v>
      </c>
      <c r="F9" s="236">
        <f t="shared" ref="F9:F43" si="3">G9+J9</f>
        <v>46439.73</v>
      </c>
      <c r="G9" s="236">
        <f t="shared" ref="G9:G43" si="4">H9+I9</f>
        <v>46117.73</v>
      </c>
      <c r="H9" s="82">
        <v>46117.73</v>
      </c>
      <c r="I9" s="82"/>
      <c r="J9" s="236">
        <f t="shared" ref="J9:J43" si="5">K9+L9+M9+N9+O9</f>
        <v>322</v>
      </c>
      <c r="K9" s="82"/>
      <c r="L9" s="82">
        <v>322</v>
      </c>
      <c r="M9" s="82"/>
      <c r="N9" s="82"/>
      <c r="O9" s="82"/>
      <c r="P9" s="82">
        <v>22840.53</v>
      </c>
      <c r="Q9" s="82"/>
      <c r="R9" s="82"/>
      <c r="S9" s="247"/>
      <c r="T9" s="247"/>
      <c r="U9" s="247"/>
      <c r="V9" s="247"/>
    </row>
    <row r="10" ht="18" customHeight="1" spans="1:22">
      <c r="A10" s="137"/>
      <c r="B10" s="138" t="s">
        <v>70</v>
      </c>
      <c r="C10" s="79"/>
      <c r="D10" s="80" t="s">
        <v>71</v>
      </c>
      <c r="E10" s="236">
        <f t="shared" si="2"/>
        <v>194.77</v>
      </c>
      <c r="F10" s="236">
        <f t="shared" si="3"/>
        <v>194.77</v>
      </c>
      <c r="G10" s="236">
        <f t="shared" si="4"/>
        <v>194.77</v>
      </c>
      <c r="H10" s="237">
        <f>H11+H12</f>
        <v>194.77</v>
      </c>
      <c r="I10" s="237"/>
      <c r="J10" s="236">
        <f t="shared" si="5"/>
        <v>0</v>
      </c>
      <c r="K10" s="237"/>
      <c r="L10" s="237"/>
      <c r="M10" s="237"/>
      <c r="N10" s="237"/>
      <c r="O10" s="237"/>
      <c r="P10" s="237"/>
      <c r="Q10" s="237"/>
      <c r="R10" s="237"/>
      <c r="S10" s="237"/>
      <c r="T10" s="237"/>
      <c r="U10" s="237"/>
      <c r="V10" s="237"/>
    </row>
    <row r="11" ht="18" customHeight="1" spans="1:22">
      <c r="A11" s="137"/>
      <c r="B11" s="138"/>
      <c r="C11" s="79" t="s">
        <v>70</v>
      </c>
      <c r="D11" s="80" t="s">
        <v>72</v>
      </c>
      <c r="E11" s="236">
        <f t="shared" si="2"/>
        <v>182.77</v>
      </c>
      <c r="F11" s="236">
        <f t="shared" si="3"/>
        <v>182.77</v>
      </c>
      <c r="G11" s="236">
        <f t="shared" si="4"/>
        <v>182.77</v>
      </c>
      <c r="H11" s="237">
        <v>182.77</v>
      </c>
      <c r="I11" s="237"/>
      <c r="J11" s="236">
        <f t="shared" si="5"/>
        <v>0</v>
      </c>
      <c r="K11" s="237"/>
      <c r="L11" s="237"/>
      <c r="M11" s="237"/>
      <c r="N11" s="237"/>
      <c r="O11" s="237"/>
      <c r="P11" s="237"/>
      <c r="Q11" s="237"/>
      <c r="R11" s="237"/>
      <c r="S11" s="237"/>
      <c r="T11" s="237"/>
      <c r="U11" s="237"/>
      <c r="V11" s="237"/>
    </row>
    <row r="12" ht="18" customHeight="1" spans="1:22">
      <c r="A12" s="137"/>
      <c r="B12" s="138"/>
      <c r="C12" s="79" t="s">
        <v>73</v>
      </c>
      <c r="D12" s="80" t="s">
        <v>74</v>
      </c>
      <c r="E12" s="236">
        <f t="shared" si="2"/>
        <v>12</v>
      </c>
      <c r="F12" s="236">
        <f t="shared" si="3"/>
        <v>12</v>
      </c>
      <c r="G12" s="236">
        <f t="shared" si="4"/>
        <v>12</v>
      </c>
      <c r="H12" s="237">
        <v>12</v>
      </c>
      <c r="I12" s="237"/>
      <c r="J12" s="236">
        <f t="shared" si="5"/>
        <v>0</v>
      </c>
      <c r="K12" s="237"/>
      <c r="L12" s="237"/>
      <c r="M12" s="237"/>
      <c r="N12" s="237"/>
      <c r="O12" s="237"/>
      <c r="P12" s="237"/>
      <c r="Q12" s="237"/>
      <c r="R12" s="237"/>
      <c r="S12" s="237"/>
      <c r="T12" s="237"/>
      <c r="U12" s="237"/>
      <c r="V12" s="237"/>
    </row>
    <row r="13" ht="18" customHeight="1" spans="1:22">
      <c r="A13" s="137"/>
      <c r="B13" s="138" t="s">
        <v>75</v>
      </c>
      <c r="C13" s="79"/>
      <c r="D13" s="80" t="s">
        <v>76</v>
      </c>
      <c r="E13" s="236">
        <f t="shared" si="2"/>
        <v>64689.06</v>
      </c>
      <c r="F13" s="236">
        <f t="shared" si="3"/>
        <v>42324.44</v>
      </c>
      <c r="G13" s="236">
        <f t="shared" si="4"/>
        <v>42130.44</v>
      </c>
      <c r="H13" s="237">
        <v>42130.44</v>
      </c>
      <c r="I13" s="237"/>
      <c r="J13" s="236">
        <f t="shared" si="5"/>
        <v>194</v>
      </c>
      <c r="K13" s="237"/>
      <c r="L13" s="237">
        <v>194</v>
      </c>
      <c r="M13" s="237"/>
      <c r="N13" s="237"/>
      <c r="O13" s="237"/>
      <c r="P13" s="237">
        <v>22364.62</v>
      </c>
      <c r="Q13" s="237"/>
      <c r="R13" s="237"/>
      <c r="S13" s="237"/>
      <c r="T13" s="237"/>
      <c r="U13" s="237"/>
      <c r="V13" s="237"/>
    </row>
    <row r="14" ht="18" customHeight="1" spans="1:22">
      <c r="A14" s="137"/>
      <c r="B14" s="138"/>
      <c r="C14" s="79" t="s">
        <v>70</v>
      </c>
      <c r="D14" s="80" t="s">
        <v>77</v>
      </c>
      <c r="E14" s="236">
        <f t="shared" si="2"/>
        <v>2387.49</v>
      </c>
      <c r="F14" s="236">
        <f t="shared" si="3"/>
        <v>1360.49</v>
      </c>
      <c r="G14" s="236">
        <f t="shared" si="4"/>
        <v>1166.49</v>
      </c>
      <c r="H14" s="237">
        <v>1166.49</v>
      </c>
      <c r="I14" s="237"/>
      <c r="J14" s="236">
        <f t="shared" si="5"/>
        <v>194</v>
      </c>
      <c r="K14" s="237"/>
      <c r="L14" s="237">
        <v>194</v>
      </c>
      <c r="M14" s="237"/>
      <c r="N14" s="237"/>
      <c r="O14" s="237"/>
      <c r="P14" s="237">
        <v>1027</v>
      </c>
      <c r="Q14" s="237"/>
      <c r="R14" s="237"/>
      <c r="S14" s="237"/>
      <c r="T14" s="237"/>
      <c r="U14" s="237"/>
      <c r="V14" s="237"/>
    </row>
    <row r="15" ht="18" customHeight="1" spans="1:22">
      <c r="A15" s="137"/>
      <c r="B15" s="138"/>
      <c r="C15" s="79" t="s">
        <v>75</v>
      </c>
      <c r="D15" s="80" t="s">
        <v>78</v>
      </c>
      <c r="E15" s="236">
        <f t="shared" si="2"/>
        <v>15607.94</v>
      </c>
      <c r="F15" s="236">
        <f t="shared" si="3"/>
        <v>15607.94</v>
      </c>
      <c r="G15" s="236">
        <f t="shared" si="4"/>
        <v>15607.94</v>
      </c>
      <c r="H15" s="237">
        <v>15607.94</v>
      </c>
      <c r="I15" s="237"/>
      <c r="J15" s="236">
        <f t="shared" si="5"/>
        <v>0</v>
      </c>
      <c r="K15" s="237"/>
      <c r="L15" s="237"/>
      <c r="M15" s="237"/>
      <c r="N15" s="237"/>
      <c r="O15" s="237"/>
      <c r="P15" s="237"/>
      <c r="Q15" s="237"/>
      <c r="R15" s="237"/>
      <c r="S15" s="237"/>
      <c r="T15" s="237"/>
      <c r="U15" s="237"/>
      <c r="V15" s="237"/>
    </row>
    <row r="16" ht="18" customHeight="1" spans="1:22">
      <c r="A16" s="137"/>
      <c r="B16" s="138"/>
      <c r="C16" s="79" t="s">
        <v>79</v>
      </c>
      <c r="D16" s="80" t="s">
        <v>80</v>
      </c>
      <c r="E16" s="236">
        <f t="shared" si="2"/>
        <v>14613.82</v>
      </c>
      <c r="F16" s="236">
        <f t="shared" si="3"/>
        <v>14613.82</v>
      </c>
      <c r="G16" s="236">
        <f t="shared" si="4"/>
        <v>14613.82</v>
      </c>
      <c r="H16" s="237">
        <v>14613.82</v>
      </c>
      <c r="I16" s="237"/>
      <c r="J16" s="236">
        <f t="shared" si="5"/>
        <v>0</v>
      </c>
      <c r="K16" s="237"/>
      <c r="L16" s="237"/>
      <c r="M16" s="237"/>
      <c r="N16" s="237"/>
      <c r="O16" s="237"/>
      <c r="P16" s="237"/>
      <c r="Q16" s="237"/>
      <c r="R16" s="237"/>
      <c r="S16" s="237"/>
      <c r="T16" s="237"/>
      <c r="U16" s="237"/>
      <c r="V16" s="237"/>
    </row>
    <row r="17" ht="18" customHeight="1" spans="1:22">
      <c r="A17" s="137"/>
      <c r="B17" s="138"/>
      <c r="C17" s="79" t="s">
        <v>81</v>
      </c>
      <c r="D17" s="80" t="s">
        <v>82</v>
      </c>
      <c r="E17" s="236">
        <f t="shared" si="2"/>
        <v>10541.3</v>
      </c>
      <c r="F17" s="236">
        <f t="shared" si="3"/>
        <v>9419.3</v>
      </c>
      <c r="G17" s="236">
        <f t="shared" si="4"/>
        <v>9419.3</v>
      </c>
      <c r="H17" s="237">
        <v>9419.3</v>
      </c>
      <c r="I17" s="237"/>
      <c r="J17" s="236">
        <f t="shared" si="5"/>
        <v>0</v>
      </c>
      <c r="K17" s="237"/>
      <c r="L17" s="237"/>
      <c r="M17" s="237"/>
      <c r="N17" s="237"/>
      <c r="O17" s="237"/>
      <c r="P17" s="237">
        <v>1122</v>
      </c>
      <c r="Q17" s="237"/>
      <c r="R17" s="237"/>
      <c r="S17" s="237"/>
      <c r="T17" s="237"/>
      <c r="U17" s="237"/>
      <c r="V17" s="237"/>
    </row>
    <row r="18" ht="18" customHeight="1" spans="1:22">
      <c r="A18" s="137"/>
      <c r="B18" s="138"/>
      <c r="C18" s="79" t="s">
        <v>73</v>
      </c>
      <c r="D18" s="80" t="s">
        <v>83</v>
      </c>
      <c r="E18" s="236">
        <f t="shared" si="2"/>
        <v>21538.51</v>
      </c>
      <c r="F18" s="236">
        <f t="shared" si="3"/>
        <v>1322.89</v>
      </c>
      <c r="G18" s="236">
        <f t="shared" si="4"/>
        <v>1322.89</v>
      </c>
      <c r="H18" s="237">
        <v>1322.89</v>
      </c>
      <c r="I18" s="237"/>
      <c r="J18" s="236">
        <f t="shared" si="5"/>
        <v>0</v>
      </c>
      <c r="K18" s="237"/>
      <c r="L18" s="237"/>
      <c r="M18" s="237"/>
      <c r="N18" s="237"/>
      <c r="O18" s="237"/>
      <c r="P18" s="237">
        <v>20215.62</v>
      </c>
      <c r="Q18" s="237"/>
      <c r="R18" s="237"/>
      <c r="S18" s="237"/>
      <c r="T18" s="237"/>
      <c r="U18" s="237"/>
      <c r="V18" s="237"/>
    </row>
    <row r="19" ht="18" customHeight="1" spans="1:22">
      <c r="A19" s="137"/>
      <c r="B19" s="138" t="s">
        <v>79</v>
      </c>
      <c r="C19" s="79"/>
      <c r="D19" s="80" t="s">
        <v>84</v>
      </c>
      <c r="E19" s="236">
        <f t="shared" si="2"/>
        <v>1912.72</v>
      </c>
      <c r="F19" s="236">
        <f t="shared" si="3"/>
        <v>1486.81</v>
      </c>
      <c r="G19" s="236">
        <f t="shared" si="4"/>
        <v>1486.81</v>
      </c>
      <c r="H19" s="237">
        <v>1486.81</v>
      </c>
      <c r="I19" s="237"/>
      <c r="J19" s="236">
        <f t="shared" si="5"/>
        <v>0</v>
      </c>
      <c r="K19" s="237"/>
      <c r="L19" s="237"/>
      <c r="M19" s="237"/>
      <c r="N19" s="237"/>
      <c r="O19" s="237"/>
      <c r="P19" s="237">
        <v>425.91</v>
      </c>
      <c r="Q19" s="237"/>
      <c r="R19" s="237"/>
      <c r="S19" s="237"/>
      <c r="T19" s="237"/>
      <c r="U19" s="237"/>
      <c r="V19" s="237"/>
    </row>
    <row r="20" ht="18" customHeight="1" spans="1:22">
      <c r="A20" s="137"/>
      <c r="B20" s="138"/>
      <c r="C20" s="79" t="s">
        <v>75</v>
      </c>
      <c r="D20" s="80" t="s">
        <v>85</v>
      </c>
      <c r="E20" s="236">
        <f t="shared" si="2"/>
        <v>1893.33</v>
      </c>
      <c r="F20" s="236">
        <f t="shared" si="3"/>
        <v>1467.42</v>
      </c>
      <c r="G20" s="236">
        <f t="shared" si="4"/>
        <v>1467.42</v>
      </c>
      <c r="H20" s="237">
        <v>1467.42</v>
      </c>
      <c r="I20" s="237"/>
      <c r="J20" s="236">
        <f t="shared" si="5"/>
        <v>0</v>
      </c>
      <c r="K20" s="237"/>
      <c r="L20" s="237"/>
      <c r="M20" s="237"/>
      <c r="N20" s="237"/>
      <c r="O20" s="237"/>
      <c r="P20" s="237">
        <v>425.91</v>
      </c>
      <c r="Q20" s="237"/>
      <c r="R20" s="237"/>
      <c r="S20" s="237"/>
      <c r="T20" s="237"/>
      <c r="U20" s="237"/>
      <c r="V20" s="237"/>
    </row>
    <row r="21" ht="18" customHeight="1" spans="1:22">
      <c r="A21" s="137"/>
      <c r="B21" s="138"/>
      <c r="C21" s="79" t="s">
        <v>73</v>
      </c>
      <c r="D21" s="80" t="s">
        <v>86</v>
      </c>
      <c r="E21" s="236">
        <f t="shared" si="2"/>
        <v>19.39</v>
      </c>
      <c r="F21" s="236">
        <f t="shared" si="3"/>
        <v>19.39</v>
      </c>
      <c r="G21" s="236">
        <f t="shared" si="4"/>
        <v>19.39</v>
      </c>
      <c r="H21" s="237">
        <v>19.39</v>
      </c>
      <c r="I21" s="237"/>
      <c r="J21" s="236">
        <f t="shared" si="5"/>
        <v>0</v>
      </c>
      <c r="K21" s="237"/>
      <c r="L21" s="237"/>
      <c r="M21" s="237"/>
      <c r="N21" s="237"/>
      <c r="O21" s="237"/>
      <c r="P21" s="237"/>
      <c r="Q21" s="237"/>
      <c r="R21" s="237"/>
      <c r="S21" s="237"/>
      <c r="T21" s="237"/>
      <c r="U21" s="237"/>
      <c r="V21" s="237"/>
    </row>
    <row r="22" ht="18" customHeight="1" spans="1:22">
      <c r="A22" s="137"/>
      <c r="B22" s="138" t="s">
        <v>81</v>
      </c>
      <c r="C22" s="79"/>
      <c r="D22" s="80" t="s">
        <v>87</v>
      </c>
      <c r="E22" s="236">
        <f t="shared" si="2"/>
        <v>147.07</v>
      </c>
      <c r="F22" s="236">
        <f t="shared" si="3"/>
        <v>147.07</v>
      </c>
      <c r="G22" s="236">
        <f t="shared" si="4"/>
        <v>147.07</v>
      </c>
      <c r="H22" s="237">
        <v>147.07</v>
      </c>
      <c r="I22" s="237"/>
      <c r="J22" s="236">
        <f t="shared" si="5"/>
        <v>0</v>
      </c>
      <c r="K22" s="237"/>
      <c r="L22" s="237"/>
      <c r="M22" s="237"/>
      <c r="N22" s="237"/>
      <c r="O22" s="237"/>
      <c r="P22" s="237"/>
      <c r="Q22" s="237"/>
      <c r="R22" s="237"/>
      <c r="S22" s="237"/>
      <c r="T22" s="237"/>
      <c r="U22" s="237"/>
      <c r="V22" s="237"/>
    </row>
    <row r="23" ht="18" customHeight="1" spans="1:22">
      <c r="A23" s="137"/>
      <c r="B23" s="138"/>
      <c r="C23" s="79" t="s">
        <v>73</v>
      </c>
      <c r="D23" s="80" t="s">
        <v>88</v>
      </c>
      <c r="E23" s="236">
        <f t="shared" si="2"/>
        <v>147.07</v>
      </c>
      <c r="F23" s="236">
        <f t="shared" si="3"/>
        <v>147.07</v>
      </c>
      <c r="G23" s="236">
        <f t="shared" si="4"/>
        <v>147.07</v>
      </c>
      <c r="H23" s="237">
        <v>147.07</v>
      </c>
      <c r="I23" s="237"/>
      <c r="J23" s="236">
        <f t="shared" si="5"/>
        <v>0</v>
      </c>
      <c r="K23" s="237"/>
      <c r="L23" s="237"/>
      <c r="M23" s="237"/>
      <c r="N23" s="237"/>
      <c r="O23" s="237"/>
      <c r="P23" s="237"/>
      <c r="Q23" s="237"/>
      <c r="R23" s="237"/>
      <c r="S23" s="237"/>
      <c r="T23" s="237"/>
      <c r="U23" s="237"/>
      <c r="V23" s="237"/>
    </row>
    <row r="24" ht="18" customHeight="1" spans="1:22">
      <c r="A24" s="137"/>
      <c r="B24" s="138" t="s">
        <v>89</v>
      </c>
      <c r="C24" s="79"/>
      <c r="D24" s="80" t="s">
        <v>90</v>
      </c>
      <c r="E24" s="236">
        <f t="shared" si="2"/>
        <v>256.587</v>
      </c>
      <c r="F24" s="236">
        <f t="shared" si="3"/>
        <v>206.587</v>
      </c>
      <c r="G24" s="236">
        <f t="shared" si="4"/>
        <v>206.587</v>
      </c>
      <c r="H24" s="237">
        <v>206.587</v>
      </c>
      <c r="I24" s="237"/>
      <c r="J24" s="236">
        <f t="shared" si="5"/>
        <v>0</v>
      </c>
      <c r="K24" s="237"/>
      <c r="L24" s="237"/>
      <c r="M24" s="237"/>
      <c r="N24" s="237"/>
      <c r="O24" s="237"/>
      <c r="P24" s="237">
        <v>50</v>
      </c>
      <c r="Q24" s="237"/>
      <c r="R24" s="237"/>
      <c r="S24" s="237"/>
      <c r="T24" s="237"/>
      <c r="U24" s="237"/>
      <c r="V24" s="237"/>
    </row>
    <row r="25" ht="18" customHeight="1" spans="1:22">
      <c r="A25" s="137"/>
      <c r="B25" s="138"/>
      <c r="C25" s="79" t="s">
        <v>70</v>
      </c>
      <c r="D25" s="80" t="s">
        <v>91</v>
      </c>
      <c r="E25" s="139">
        <f t="shared" si="2"/>
        <v>202.637</v>
      </c>
      <c r="F25" s="139">
        <f t="shared" si="3"/>
        <v>202.637</v>
      </c>
      <c r="G25" s="139">
        <f t="shared" si="4"/>
        <v>202.637</v>
      </c>
      <c r="H25" s="237">
        <v>202.637</v>
      </c>
      <c r="I25" s="237"/>
      <c r="J25" s="139">
        <f t="shared" si="5"/>
        <v>0</v>
      </c>
      <c r="K25" s="237"/>
      <c r="L25" s="237"/>
      <c r="M25" s="237"/>
      <c r="N25" s="237"/>
      <c r="O25" s="237"/>
      <c r="P25" s="237"/>
      <c r="Q25" s="237"/>
      <c r="R25" s="237"/>
      <c r="S25" s="237"/>
      <c r="T25" s="237"/>
      <c r="U25" s="237"/>
      <c r="V25" s="237"/>
    </row>
    <row r="26" ht="18" customHeight="1" spans="1:22">
      <c r="A26" s="137"/>
      <c r="B26" s="138"/>
      <c r="C26" s="79" t="s">
        <v>73</v>
      </c>
      <c r="D26" s="80" t="s">
        <v>92</v>
      </c>
      <c r="E26" s="139">
        <f t="shared" si="2"/>
        <v>53.95</v>
      </c>
      <c r="F26" s="139">
        <f t="shared" si="3"/>
        <v>3.95</v>
      </c>
      <c r="G26" s="139">
        <f t="shared" si="4"/>
        <v>3.95</v>
      </c>
      <c r="H26" s="237">
        <v>3.95</v>
      </c>
      <c r="I26" s="237"/>
      <c r="J26" s="139">
        <f t="shared" si="5"/>
        <v>0</v>
      </c>
      <c r="K26" s="237"/>
      <c r="L26" s="237"/>
      <c r="M26" s="237"/>
      <c r="N26" s="237"/>
      <c r="O26" s="237"/>
      <c r="P26" s="237">
        <v>50</v>
      </c>
      <c r="Q26" s="237"/>
      <c r="R26" s="237"/>
      <c r="S26" s="237"/>
      <c r="T26" s="237"/>
      <c r="U26" s="237"/>
      <c r="V26" s="237"/>
    </row>
    <row r="27" ht="18" customHeight="1" spans="1:22">
      <c r="A27" s="137"/>
      <c r="B27" s="138" t="s">
        <v>93</v>
      </c>
      <c r="C27" s="79"/>
      <c r="D27" s="80" t="s">
        <v>94</v>
      </c>
      <c r="E27" s="236">
        <f t="shared" si="2"/>
        <v>338.65</v>
      </c>
      <c r="F27" s="236">
        <f t="shared" si="3"/>
        <v>338.65</v>
      </c>
      <c r="G27" s="236">
        <f t="shared" si="4"/>
        <v>338.65</v>
      </c>
      <c r="H27" s="237">
        <v>338.65</v>
      </c>
      <c r="I27" s="237"/>
      <c r="J27" s="236">
        <f t="shared" si="5"/>
        <v>0</v>
      </c>
      <c r="K27" s="237"/>
      <c r="L27" s="237"/>
      <c r="M27" s="237"/>
      <c r="N27" s="237"/>
      <c r="O27" s="237"/>
      <c r="P27" s="237"/>
      <c r="Q27" s="237"/>
      <c r="R27" s="237"/>
      <c r="S27" s="237"/>
      <c r="T27" s="237"/>
      <c r="U27" s="237"/>
      <c r="V27" s="237"/>
    </row>
    <row r="28" ht="18" customHeight="1" spans="1:22">
      <c r="A28" s="137"/>
      <c r="B28" s="138"/>
      <c r="C28" s="79" t="s">
        <v>70</v>
      </c>
      <c r="D28" s="80" t="s">
        <v>95</v>
      </c>
      <c r="E28" s="236">
        <f t="shared" si="2"/>
        <v>447.63</v>
      </c>
      <c r="F28" s="236">
        <f t="shared" si="3"/>
        <v>447.63</v>
      </c>
      <c r="G28" s="236">
        <f t="shared" si="4"/>
        <v>319.63</v>
      </c>
      <c r="H28" s="237">
        <v>319.63</v>
      </c>
      <c r="I28" s="237"/>
      <c r="J28" s="236">
        <f t="shared" si="5"/>
        <v>128</v>
      </c>
      <c r="K28" s="237"/>
      <c r="L28" s="237">
        <v>128</v>
      </c>
      <c r="M28" s="237"/>
      <c r="N28" s="237"/>
      <c r="O28" s="237"/>
      <c r="P28" s="237"/>
      <c r="Q28" s="237"/>
      <c r="R28" s="237"/>
      <c r="S28" s="237"/>
      <c r="T28" s="237"/>
      <c r="U28" s="237"/>
      <c r="V28" s="237"/>
    </row>
    <row r="29" ht="18" customHeight="1" spans="1:22">
      <c r="A29" s="137"/>
      <c r="B29" s="138"/>
      <c r="C29" s="79" t="s">
        <v>73</v>
      </c>
      <c r="D29" s="80" t="s">
        <v>96</v>
      </c>
      <c r="E29" s="236">
        <f t="shared" si="2"/>
        <v>19.02</v>
      </c>
      <c r="F29" s="236">
        <f t="shared" si="3"/>
        <v>19.02</v>
      </c>
      <c r="G29" s="236">
        <f t="shared" si="4"/>
        <v>19.02</v>
      </c>
      <c r="H29" s="237">
        <v>19.02</v>
      </c>
      <c r="I29" s="237"/>
      <c r="J29" s="236">
        <f t="shared" si="5"/>
        <v>0</v>
      </c>
      <c r="K29" s="237"/>
      <c r="L29" s="237"/>
      <c r="M29" s="237"/>
      <c r="N29" s="237"/>
      <c r="O29" s="237"/>
      <c r="P29" s="237"/>
      <c r="Q29" s="237"/>
      <c r="R29" s="237"/>
      <c r="S29" s="237"/>
      <c r="T29" s="237"/>
      <c r="U29" s="237"/>
      <c r="V29" s="237"/>
    </row>
    <row r="30" ht="18" customHeight="1" spans="1:22">
      <c r="A30" s="137"/>
      <c r="B30" s="138" t="s">
        <v>73</v>
      </c>
      <c r="C30" s="79"/>
      <c r="D30" s="80" t="s">
        <v>97</v>
      </c>
      <c r="E30" s="236">
        <f t="shared" si="2"/>
        <v>1613.4</v>
      </c>
      <c r="F30" s="236">
        <f t="shared" si="3"/>
        <v>1613.4</v>
      </c>
      <c r="G30" s="236">
        <f t="shared" si="4"/>
        <v>1613.4</v>
      </c>
      <c r="H30" s="237">
        <v>1613.4</v>
      </c>
      <c r="I30" s="237"/>
      <c r="J30" s="236">
        <f t="shared" si="5"/>
        <v>0</v>
      </c>
      <c r="K30" s="237"/>
      <c r="L30" s="237"/>
      <c r="M30" s="237"/>
      <c r="N30" s="237"/>
      <c r="O30" s="237"/>
      <c r="P30" s="237"/>
      <c r="Q30" s="237"/>
      <c r="R30" s="237"/>
      <c r="S30" s="237"/>
      <c r="T30" s="237"/>
      <c r="U30" s="237"/>
      <c r="V30" s="237"/>
    </row>
    <row r="31" ht="18" customHeight="1" spans="1:22">
      <c r="A31" s="137"/>
      <c r="B31" s="138"/>
      <c r="C31" s="79" t="s">
        <v>73</v>
      </c>
      <c r="D31" s="80" t="s">
        <v>98</v>
      </c>
      <c r="E31" s="236">
        <f t="shared" si="2"/>
        <v>1613.4</v>
      </c>
      <c r="F31" s="236">
        <f t="shared" si="3"/>
        <v>1613.4</v>
      </c>
      <c r="G31" s="236">
        <f t="shared" si="4"/>
        <v>1613.4</v>
      </c>
      <c r="H31" s="237">
        <v>1613.4</v>
      </c>
      <c r="I31" s="237"/>
      <c r="J31" s="236">
        <f t="shared" si="5"/>
        <v>0</v>
      </c>
      <c r="K31" s="237"/>
      <c r="L31" s="237"/>
      <c r="M31" s="237"/>
      <c r="N31" s="237"/>
      <c r="O31" s="237"/>
      <c r="P31" s="237"/>
      <c r="Q31" s="237"/>
      <c r="R31" s="237"/>
      <c r="S31" s="237"/>
      <c r="T31" s="237"/>
      <c r="U31" s="237"/>
      <c r="V31" s="237"/>
    </row>
    <row r="32" ht="18" customHeight="1" spans="1:22">
      <c r="A32" s="137" t="s">
        <v>99</v>
      </c>
      <c r="B32" s="138"/>
      <c r="C32" s="79"/>
      <c r="D32" s="80" t="s">
        <v>100</v>
      </c>
      <c r="E32" s="236">
        <f t="shared" si="2"/>
        <v>4</v>
      </c>
      <c r="F32" s="236">
        <f t="shared" si="3"/>
        <v>4</v>
      </c>
      <c r="G32" s="236">
        <f t="shared" si="4"/>
        <v>4</v>
      </c>
      <c r="H32" s="237">
        <v>4</v>
      </c>
      <c r="I32" s="237"/>
      <c r="J32" s="236">
        <f t="shared" si="5"/>
        <v>0</v>
      </c>
      <c r="K32" s="237"/>
      <c r="L32" s="237"/>
      <c r="M32" s="237"/>
      <c r="N32" s="237"/>
      <c r="O32" s="237"/>
      <c r="P32" s="237"/>
      <c r="Q32" s="237"/>
      <c r="R32" s="237"/>
      <c r="S32" s="237"/>
      <c r="T32" s="237"/>
      <c r="U32" s="237"/>
      <c r="V32" s="237"/>
    </row>
    <row r="33" ht="18" customHeight="1" spans="1:22">
      <c r="A33" s="137"/>
      <c r="B33" s="138" t="s">
        <v>79</v>
      </c>
      <c r="C33" s="79"/>
      <c r="D33" s="80" t="s">
        <v>101</v>
      </c>
      <c r="E33" s="236">
        <f t="shared" si="2"/>
        <v>4</v>
      </c>
      <c r="F33" s="236">
        <f t="shared" si="3"/>
        <v>4</v>
      </c>
      <c r="G33" s="236">
        <f t="shared" si="4"/>
        <v>4</v>
      </c>
      <c r="H33" s="237">
        <v>4</v>
      </c>
      <c r="I33" s="237"/>
      <c r="J33" s="236">
        <f t="shared" si="5"/>
        <v>0</v>
      </c>
      <c r="K33" s="237"/>
      <c r="L33" s="237"/>
      <c r="M33" s="237"/>
      <c r="N33" s="237"/>
      <c r="O33" s="237"/>
      <c r="P33" s="237"/>
      <c r="Q33" s="237"/>
      <c r="R33" s="237"/>
      <c r="S33" s="237"/>
      <c r="T33" s="237"/>
      <c r="U33" s="237"/>
      <c r="V33" s="237"/>
    </row>
    <row r="34" ht="18" customHeight="1" spans="1:22">
      <c r="A34" s="137"/>
      <c r="B34" s="138"/>
      <c r="C34" s="79" t="s">
        <v>93</v>
      </c>
      <c r="D34" s="80" t="s">
        <v>102</v>
      </c>
      <c r="E34" s="236">
        <f t="shared" si="2"/>
        <v>4</v>
      </c>
      <c r="F34" s="236">
        <f t="shared" si="3"/>
        <v>4</v>
      </c>
      <c r="G34" s="236">
        <f t="shared" si="4"/>
        <v>4</v>
      </c>
      <c r="H34" s="237">
        <v>4</v>
      </c>
      <c r="I34" s="237"/>
      <c r="J34" s="236">
        <f t="shared" si="5"/>
        <v>0</v>
      </c>
      <c r="K34" s="237"/>
      <c r="L34" s="237"/>
      <c r="M34" s="237"/>
      <c r="N34" s="237"/>
      <c r="O34" s="237"/>
      <c r="P34" s="237"/>
      <c r="Q34" s="237"/>
      <c r="R34" s="237"/>
      <c r="S34" s="237"/>
      <c r="T34" s="237"/>
      <c r="U34" s="237"/>
      <c r="V34" s="237"/>
    </row>
    <row r="35" ht="18" customHeight="1" spans="1:22">
      <c r="A35" s="137" t="s">
        <v>103</v>
      </c>
      <c r="B35" s="138"/>
      <c r="C35" s="79"/>
      <c r="D35" s="80" t="s">
        <v>104</v>
      </c>
      <c r="E35" s="236">
        <f t="shared" si="2"/>
        <v>5894.15</v>
      </c>
      <c r="F35" s="236">
        <f t="shared" si="3"/>
        <v>5894.15</v>
      </c>
      <c r="G35" s="236">
        <f t="shared" si="4"/>
        <v>5894.15</v>
      </c>
      <c r="H35" s="237">
        <v>5894.15</v>
      </c>
      <c r="I35" s="237"/>
      <c r="J35" s="236">
        <f t="shared" si="5"/>
        <v>0</v>
      </c>
      <c r="K35" s="237"/>
      <c r="L35" s="237"/>
      <c r="M35" s="237"/>
      <c r="N35" s="237"/>
      <c r="O35" s="237"/>
      <c r="P35" s="237"/>
      <c r="Q35" s="237"/>
      <c r="R35" s="237"/>
      <c r="S35" s="237"/>
      <c r="T35" s="237"/>
      <c r="U35" s="237"/>
      <c r="V35" s="237"/>
    </row>
    <row r="36" ht="18" customHeight="1" spans="1:22">
      <c r="A36" s="137"/>
      <c r="B36" s="138" t="s">
        <v>105</v>
      </c>
      <c r="C36" s="79"/>
      <c r="D36" s="80" t="s">
        <v>106</v>
      </c>
      <c r="E36" s="236">
        <f t="shared" si="2"/>
        <v>5894.15</v>
      </c>
      <c r="F36" s="236">
        <f t="shared" si="3"/>
        <v>5894.15</v>
      </c>
      <c r="G36" s="236">
        <f t="shared" si="4"/>
        <v>5894.15</v>
      </c>
      <c r="H36" s="237">
        <v>5894.15</v>
      </c>
      <c r="I36" s="237"/>
      <c r="J36" s="236">
        <f t="shared" si="5"/>
        <v>0</v>
      </c>
      <c r="K36" s="237"/>
      <c r="L36" s="237"/>
      <c r="M36" s="237"/>
      <c r="N36" s="237"/>
      <c r="O36" s="237"/>
      <c r="P36" s="237"/>
      <c r="Q36" s="237"/>
      <c r="R36" s="237"/>
      <c r="S36" s="237"/>
      <c r="T36" s="237"/>
      <c r="U36" s="237"/>
      <c r="V36" s="237"/>
    </row>
    <row r="37" ht="18" customHeight="1" spans="1:22">
      <c r="A37" s="137"/>
      <c r="B37" s="138"/>
      <c r="C37" s="79" t="s">
        <v>70</v>
      </c>
      <c r="D37" s="80" t="s">
        <v>107</v>
      </c>
      <c r="E37" s="236">
        <f t="shared" si="2"/>
        <v>17.7</v>
      </c>
      <c r="F37" s="236">
        <f t="shared" si="3"/>
        <v>17.7</v>
      </c>
      <c r="G37" s="236">
        <f t="shared" si="4"/>
        <v>17.7</v>
      </c>
      <c r="H37" s="237">
        <v>17.7</v>
      </c>
      <c r="I37" s="237"/>
      <c r="J37" s="236">
        <f t="shared" si="5"/>
        <v>0</v>
      </c>
      <c r="K37" s="237"/>
      <c r="L37" s="237"/>
      <c r="M37" s="237"/>
      <c r="N37" s="237"/>
      <c r="O37" s="237"/>
      <c r="P37" s="237"/>
      <c r="Q37" s="237"/>
      <c r="R37" s="237"/>
      <c r="S37" s="237"/>
      <c r="T37" s="237"/>
      <c r="U37" s="237"/>
      <c r="V37" s="237"/>
    </row>
    <row r="38" ht="18" customHeight="1" spans="1:22">
      <c r="A38" s="137"/>
      <c r="B38" s="138"/>
      <c r="C38" s="79" t="s">
        <v>105</v>
      </c>
      <c r="D38" s="80" t="s">
        <v>108</v>
      </c>
      <c r="E38" s="236">
        <f t="shared" si="2"/>
        <v>5876.45</v>
      </c>
      <c r="F38" s="236">
        <f t="shared" si="3"/>
        <v>5876.45</v>
      </c>
      <c r="G38" s="236">
        <f t="shared" si="4"/>
        <v>5876.45</v>
      </c>
      <c r="H38" s="237">
        <v>5876.45</v>
      </c>
      <c r="I38" s="237"/>
      <c r="J38" s="236">
        <f t="shared" si="5"/>
        <v>0</v>
      </c>
      <c r="K38" s="237"/>
      <c r="L38" s="237"/>
      <c r="M38" s="237"/>
      <c r="N38" s="237"/>
      <c r="O38" s="237"/>
      <c r="P38" s="237"/>
      <c r="Q38" s="237"/>
      <c r="R38" s="237"/>
      <c r="S38" s="237"/>
      <c r="T38" s="237"/>
      <c r="U38" s="237"/>
      <c r="V38" s="237"/>
    </row>
    <row r="39" ht="18" customHeight="1" spans="1:22">
      <c r="A39" s="137" t="s">
        <v>109</v>
      </c>
      <c r="B39" s="138"/>
      <c r="C39" s="79"/>
      <c r="D39" s="80" t="s">
        <v>110</v>
      </c>
      <c r="E39" s="236">
        <f t="shared" si="2"/>
        <v>3527.34</v>
      </c>
      <c r="F39" s="236">
        <f t="shared" si="3"/>
        <v>3527.34</v>
      </c>
      <c r="G39" s="236">
        <f t="shared" si="4"/>
        <v>3527.34</v>
      </c>
      <c r="H39" s="237">
        <v>3527.34</v>
      </c>
      <c r="I39" s="237"/>
      <c r="J39" s="236">
        <f t="shared" si="5"/>
        <v>0</v>
      </c>
      <c r="K39" s="237"/>
      <c r="L39" s="237"/>
      <c r="M39" s="237"/>
      <c r="N39" s="237"/>
      <c r="O39" s="237"/>
      <c r="P39" s="237"/>
      <c r="Q39" s="237"/>
      <c r="R39" s="237"/>
      <c r="S39" s="237"/>
      <c r="T39" s="237"/>
      <c r="U39" s="237"/>
      <c r="V39" s="237"/>
    </row>
    <row r="40" ht="18" customHeight="1" spans="1:22">
      <c r="A40" s="137"/>
      <c r="B40" s="138" t="s">
        <v>111</v>
      </c>
      <c r="C40" s="79"/>
      <c r="D40" s="80" t="s">
        <v>112</v>
      </c>
      <c r="E40" s="236">
        <f t="shared" si="2"/>
        <v>3527.34</v>
      </c>
      <c r="F40" s="236">
        <f t="shared" si="3"/>
        <v>3527.34</v>
      </c>
      <c r="G40" s="236">
        <f t="shared" si="4"/>
        <v>3527.34</v>
      </c>
      <c r="H40" s="237">
        <v>3527.34</v>
      </c>
      <c r="I40" s="237"/>
      <c r="J40" s="236">
        <f t="shared" si="5"/>
        <v>0</v>
      </c>
      <c r="K40" s="237"/>
      <c r="L40" s="237"/>
      <c r="M40" s="237"/>
      <c r="N40" s="237"/>
      <c r="O40" s="237"/>
      <c r="P40" s="237"/>
      <c r="Q40" s="237"/>
      <c r="R40" s="237"/>
      <c r="S40" s="237"/>
      <c r="T40" s="237"/>
      <c r="U40" s="237"/>
      <c r="V40" s="237"/>
    </row>
    <row r="41" ht="18" customHeight="1" spans="1:22">
      <c r="A41" s="137"/>
      <c r="B41" s="138"/>
      <c r="C41" s="79" t="s">
        <v>70</v>
      </c>
      <c r="D41" s="80" t="s">
        <v>113</v>
      </c>
      <c r="E41" s="236">
        <f t="shared" si="2"/>
        <v>11.29</v>
      </c>
      <c r="F41" s="236">
        <f t="shared" si="3"/>
        <v>11.29</v>
      </c>
      <c r="G41" s="236">
        <f t="shared" si="4"/>
        <v>11.29</v>
      </c>
      <c r="H41" s="237">
        <v>11.29</v>
      </c>
      <c r="I41" s="237"/>
      <c r="J41" s="236">
        <f t="shared" si="5"/>
        <v>0</v>
      </c>
      <c r="K41" s="237"/>
      <c r="L41" s="237"/>
      <c r="M41" s="237"/>
      <c r="N41" s="237"/>
      <c r="O41" s="237"/>
      <c r="P41" s="237"/>
      <c r="Q41" s="237"/>
      <c r="R41" s="237"/>
      <c r="S41" s="237"/>
      <c r="T41" s="237"/>
      <c r="U41" s="237"/>
      <c r="V41" s="237"/>
    </row>
    <row r="42" ht="18" customHeight="1" spans="1:22">
      <c r="A42" s="137"/>
      <c r="B42" s="138"/>
      <c r="C42" s="79" t="s">
        <v>75</v>
      </c>
      <c r="D42" s="80" t="s">
        <v>114</v>
      </c>
      <c r="E42" s="236">
        <f t="shared" si="2"/>
        <v>2813.27</v>
      </c>
      <c r="F42" s="236">
        <f t="shared" si="3"/>
        <v>2813.27</v>
      </c>
      <c r="G42" s="139">
        <f t="shared" si="4"/>
        <v>2813.27</v>
      </c>
      <c r="H42" s="237">
        <v>2813.27</v>
      </c>
      <c r="I42" s="237"/>
      <c r="J42" s="139">
        <f t="shared" si="5"/>
        <v>0</v>
      </c>
      <c r="K42" s="237"/>
      <c r="L42" s="237"/>
      <c r="M42" s="237"/>
      <c r="N42" s="237"/>
      <c r="O42" s="237"/>
      <c r="P42" s="237"/>
      <c r="Q42" s="237"/>
      <c r="R42" s="237"/>
      <c r="S42" s="237"/>
      <c r="T42" s="237"/>
      <c r="U42" s="237"/>
      <c r="V42" s="237"/>
    </row>
    <row r="43" ht="18" customHeight="1" spans="1:22">
      <c r="A43" s="144"/>
      <c r="B43" s="79"/>
      <c r="C43" s="79" t="s">
        <v>73</v>
      </c>
      <c r="D43" s="80" t="s">
        <v>115</v>
      </c>
      <c r="E43" s="139">
        <f t="shared" si="2"/>
        <v>702.78</v>
      </c>
      <c r="F43" s="139">
        <f t="shared" si="3"/>
        <v>702.78</v>
      </c>
      <c r="G43" s="139">
        <f t="shared" si="4"/>
        <v>702.78</v>
      </c>
      <c r="H43" s="237">
        <v>702.78</v>
      </c>
      <c r="I43" s="237"/>
      <c r="J43" s="139">
        <f t="shared" si="5"/>
        <v>0</v>
      </c>
      <c r="K43" s="237"/>
      <c r="L43" s="237"/>
      <c r="M43" s="237"/>
      <c r="N43" s="237"/>
      <c r="O43" s="237"/>
      <c r="P43" s="243"/>
      <c r="Q43" s="237"/>
      <c r="R43" s="237"/>
      <c r="S43" s="237"/>
      <c r="T43" s="237"/>
      <c r="U43" s="237"/>
      <c r="V43" s="237"/>
    </row>
    <row r="44" ht="18" customHeight="1" spans="1:22">
      <c r="A44" s="79" t="s">
        <v>116</v>
      </c>
      <c r="B44" s="79" t="s">
        <v>117</v>
      </c>
      <c r="C44" s="79" t="s">
        <v>81</v>
      </c>
      <c r="D44" s="80" t="s">
        <v>118</v>
      </c>
      <c r="E44" s="238">
        <v>72</v>
      </c>
      <c r="F44" s="239"/>
      <c r="G44" s="239"/>
      <c r="H44" s="239"/>
      <c r="I44" s="239"/>
      <c r="J44" s="239"/>
      <c r="K44" s="239"/>
      <c r="L44" s="239"/>
      <c r="M44" s="239"/>
      <c r="N44" s="239"/>
      <c r="O44" s="239"/>
      <c r="P44" s="243">
        <v>72</v>
      </c>
      <c r="Q44" s="239"/>
      <c r="R44" s="239"/>
      <c r="S44" s="239"/>
      <c r="T44" s="239"/>
      <c r="U44" s="239"/>
      <c r="V44" s="239"/>
    </row>
  </sheetData>
  <mergeCells count="29">
    <mergeCell ref="A1:V1"/>
    <mergeCell ref="A2:E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ageMargins left="0.354166666666667" right="0.196527777777778" top="0.354166666666667" bottom="0.393055555555556" header="0.236111111111111" footer="0.354166666666667"/>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showGridLines="0" showZeros="0" workbookViewId="0">
      <selection activeCell="J15" sqref="J15"/>
    </sheetView>
  </sheetViews>
  <sheetFormatPr defaultColWidth="7" defaultRowHeight="11.25"/>
  <cols>
    <col min="1" max="1" width="4.5" style="61" customWidth="1"/>
    <col min="2" max="2" width="3.75" style="61" customWidth="1"/>
    <col min="3" max="3" width="5.25" style="61" customWidth="1"/>
    <col min="4" max="4" width="18.125" style="61" customWidth="1"/>
    <col min="5" max="12" width="11.875" style="61" customWidth="1"/>
    <col min="13" max="14" width="7" style="61"/>
    <col min="15" max="15" width="13.5" style="61" customWidth="1"/>
    <col min="16" max="16384" width="7" style="61"/>
  </cols>
  <sheetData>
    <row r="1" ht="42" customHeight="1" spans="1:12">
      <c r="A1" s="63" t="s">
        <v>119</v>
      </c>
      <c r="B1" s="63"/>
      <c r="C1" s="63"/>
      <c r="D1" s="63"/>
      <c r="E1" s="63"/>
      <c r="F1" s="63"/>
      <c r="G1" s="63"/>
      <c r="H1" s="63"/>
      <c r="I1" s="63"/>
      <c r="J1" s="63"/>
      <c r="K1" s="63"/>
      <c r="L1" s="63"/>
    </row>
    <row r="2" ht="15" customHeight="1" spans="1:12">
      <c r="A2" s="64" t="s">
        <v>1</v>
      </c>
      <c r="B2" s="64"/>
      <c r="C2" s="64"/>
      <c r="D2" s="64"/>
      <c r="E2" s="65"/>
      <c r="F2" s="65"/>
      <c r="G2" s="66"/>
      <c r="H2" s="66"/>
      <c r="I2" s="66"/>
      <c r="J2" s="66"/>
      <c r="K2" s="66"/>
      <c r="L2" s="86" t="s">
        <v>2</v>
      </c>
    </row>
    <row r="3" s="60" customFormat="1" ht="16.5" customHeight="1" spans="1:12">
      <c r="A3" s="67" t="s">
        <v>120</v>
      </c>
      <c r="B3" s="68"/>
      <c r="C3" s="69"/>
      <c r="D3" s="70" t="s">
        <v>43</v>
      </c>
      <c r="E3" s="71" t="s">
        <v>44</v>
      </c>
      <c r="F3" s="72" t="s">
        <v>121</v>
      </c>
      <c r="G3" s="72"/>
      <c r="H3" s="72"/>
      <c r="I3" s="72"/>
      <c r="J3" s="72"/>
      <c r="K3" s="72"/>
      <c r="L3" s="72"/>
    </row>
    <row r="4" s="60" customFormat="1" ht="14.25" customHeight="1" spans="1:12">
      <c r="A4" s="73" t="s">
        <v>55</v>
      </c>
      <c r="B4" s="74" t="s">
        <v>56</v>
      </c>
      <c r="C4" s="74" t="s">
        <v>57</v>
      </c>
      <c r="D4" s="75"/>
      <c r="E4" s="71"/>
      <c r="F4" s="71" t="s">
        <v>8</v>
      </c>
      <c r="G4" s="76" t="s">
        <v>122</v>
      </c>
      <c r="H4" s="76"/>
      <c r="I4" s="76"/>
      <c r="J4" s="87" t="s">
        <v>123</v>
      </c>
      <c r="K4" s="88"/>
      <c r="L4" s="89"/>
    </row>
    <row r="5" s="60" customFormat="1" ht="18" customHeight="1" spans="1:12">
      <c r="A5" s="73"/>
      <c r="B5" s="74"/>
      <c r="C5" s="74"/>
      <c r="D5" s="77"/>
      <c r="E5" s="71"/>
      <c r="F5" s="71"/>
      <c r="G5" s="71" t="s">
        <v>18</v>
      </c>
      <c r="H5" s="71" t="s">
        <v>124</v>
      </c>
      <c r="I5" s="71" t="s">
        <v>125</v>
      </c>
      <c r="J5" s="71" t="s">
        <v>18</v>
      </c>
      <c r="K5" s="71" t="s">
        <v>126</v>
      </c>
      <c r="L5" s="71" t="s">
        <v>127</v>
      </c>
    </row>
    <row r="6" s="60" customFormat="1" ht="17" customHeight="1" spans="1:12">
      <c r="A6" s="78" t="s">
        <v>67</v>
      </c>
      <c r="B6" s="74" t="s">
        <v>67</v>
      </c>
      <c r="C6" s="74" t="s">
        <v>67</v>
      </c>
      <c r="D6" s="74" t="s">
        <v>67</v>
      </c>
      <c r="E6" s="72">
        <v>1</v>
      </c>
      <c r="F6" s="72">
        <v>2</v>
      </c>
      <c r="G6" s="72">
        <v>3</v>
      </c>
      <c r="H6" s="72">
        <v>4</v>
      </c>
      <c r="I6" s="72">
        <v>5</v>
      </c>
      <c r="J6" s="72">
        <v>6</v>
      </c>
      <c r="K6" s="72">
        <v>7</v>
      </c>
      <c r="L6" s="72">
        <v>8</v>
      </c>
    </row>
    <row r="7" s="60" customFormat="1" ht="19" customHeight="1" spans="1:15">
      <c r="A7" s="136"/>
      <c r="B7" s="136"/>
      <c r="C7" s="136"/>
      <c r="D7" s="80" t="s">
        <v>8</v>
      </c>
      <c r="E7" s="82">
        <f>E8+E31+E34+E38+E43</f>
        <v>78777.75</v>
      </c>
      <c r="F7" s="82">
        <f>F8+F31+F34+F38+F43</f>
        <v>78777.75</v>
      </c>
      <c r="G7" s="82">
        <f t="shared" ref="F7:L7" si="0">G8+G31+G34+G38+G43</f>
        <v>58866.06</v>
      </c>
      <c r="H7" s="82">
        <f t="shared" si="0"/>
        <v>55041.91</v>
      </c>
      <c r="I7" s="82">
        <f t="shared" si="0"/>
        <v>3824.15</v>
      </c>
      <c r="J7" s="82">
        <f t="shared" si="0"/>
        <v>19911.69</v>
      </c>
      <c r="K7" s="82">
        <f t="shared" si="0"/>
        <v>1828.69</v>
      </c>
      <c r="L7" s="82">
        <f t="shared" si="0"/>
        <v>18083</v>
      </c>
      <c r="O7" s="60">
        <f>E7-F7</f>
        <v>0</v>
      </c>
    </row>
    <row r="8" s="62" customFormat="1" ht="19" customHeight="1" spans="1:15">
      <c r="A8" s="137" t="s">
        <v>68</v>
      </c>
      <c r="B8" s="138"/>
      <c r="C8" s="79"/>
      <c r="D8" s="80" t="s">
        <v>69</v>
      </c>
      <c r="E8" s="139">
        <f>E9+E12+E18+E21+E23+E26+E29</f>
        <v>69280.26</v>
      </c>
      <c r="F8" s="139">
        <f t="shared" ref="F8:L8" si="1">F9+F12+F18+F21+F23+F26+F29</f>
        <v>69280.26</v>
      </c>
      <c r="G8" s="139">
        <f t="shared" si="1"/>
        <v>49444.57</v>
      </c>
      <c r="H8" s="139">
        <f t="shared" si="1"/>
        <v>45620.42</v>
      </c>
      <c r="I8" s="139">
        <f t="shared" si="1"/>
        <v>3824.15</v>
      </c>
      <c r="J8" s="139">
        <f t="shared" si="1"/>
        <v>19835.69</v>
      </c>
      <c r="K8" s="139">
        <f t="shared" si="1"/>
        <v>1824.69</v>
      </c>
      <c r="L8" s="139">
        <f t="shared" si="1"/>
        <v>18011</v>
      </c>
      <c r="O8" s="60">
        <f t="shared" ref="O8:O43" si="2">E8-F8</f>
        <v>0</v>
      </c>
    </row>
    <row r="9" s="62" customFormat="1" ht="19" customHeight="1" spans="1:15">
      <c r="A9" s="137"/>
      <c r="B9" s="138" t="s">
        <v>70</v>
      </c>
      <c r="C9" s="79"/>
      <c r="D9" s="80" t="s">
        <v>71</v>
      </c>
      <c r="E9" s="139">
        <f>E10+E11</f>
        <v>194.77</v>
      </c>
      <c r="F9" s="82">
        <f>G9+J9</f>
        <v>194.77</v>
      </c>
      <c r="G9" s="139">
        <f>G10+G11</f>
        <v>178.77</v>
      </c>
      <c r="H9" s="139">
        <v>171.57</v>
      </c>
      <c r="I9" s="139">
        <v>7.2</v>
      </c>
      <c r="J9" s="82">
        <f t="shared" ref="J8:J43" si="3">K9+L9</f>
        <v>16</v>
      </c>
      <c r="K9" s="139">
        <v>16</v>
      </c>
      <c r="L9" s="139">
        <f>L10+L11</f>
        <v>0</v>
      </c>
      <c r="O9" s="60">
        <f t="shared" si="2"/>
        <v>0</v>
      </c>
    </row>
    <row r="10" s="62" customFormat="1" ht="19" customHeight="1" spans="1:15">
      <c r="A10" s="137"/>
      <c r="B10" s="138"/>
      <c r="C10" s="79" t="s">
        <v>70</v>
      </c>
      <c r="D10" s="80" t="s">
        <v>72</v>
      </c>
      <c r="E10" s="140">
        <v>182.77</v>
      </c>
      <c r="F10" s="82">
        <f>G10+J10</f>
        <v>182.77</v>
      </c>
      <c r="G10" s="82">
        <f>H10+I10</f>
        <v>178.77</v>
      </c>
      <c r="H10" s="140">
        <v>171.57</v>
      </c>
      <c r="I10" s="140">
        <v>7.2</v>
      </c>
      <c r="J10" s="82">
        <f t="shared" si="3"/>
        <v>4</v>
      </c>
      <c r="K10" s="140">
        <v>4</v>
      </c>
      <c r="L10" s="140"/>
      <c r="O10" s="60">
        <f t="shared" si="2"/>
        <v>0</v>
      </c>
    </row>
    <row r="11" s="62" customFormat="1" ht="19" customHeight="1" spans="1:15">
      <c r="A11" s="137"/>
      <c r="B11" s="138"/>
      <c r="C11" s="79" t="s">
        <v>73</v>
      </c>
      <c r="D11" s="80" t="s">
        <v>74</v>
      </c>
      <c r="E11" s="140">
        <v>12</v>
      </c>
      <c r="F11" s="82">
        <f t="shared" ref="F8:F43" si="4">G11+J11</f>
        <v>12</v>
      </c>
      <c r="G11" s="82">
        <f t="shared" ref="G8:G43" si="5">H11+I11</f>
        <v>0</v>
      </c>
      <c r="H11" s="140">
        <v>0</v>
      </c>
      <c r="I11" s="140">
        <v>0</v>
      </c>
      <c r="J11" s="82">
        <f t="shared" si="3"/>
        <v>12</v>
      </c>
      <c r="K11" s="140">
        <v>12</v>
      </c>
      <c r="L11" s="140"/>
      <c r="O11" s="60">
        <f t="shared" si="2"/>
        <v>0</v>
      </c>
    </row>
    <row r="12" s="62" customFormat="1" ht="19" customHeight="1" spans="1:15">
      <c r="A12" s="137"/>
      <c r="B12" s="138" t="s">
        <v>75</v>
      </c>
      <c r="C12" s="79"/>
      <c r="D12" s="80" t="s">
        <v>76</v>
      </c>
      <c r="E12" s="140">
        <f>E13+E14+E15+E16+E17</f>
        <v>64689.06</v>
      </c>
      <c r="F12" s="140">
        <f>F13+F14+F15+F16+F17</f>
        <v>64689.06</v>
      </c>
      <c r="G12" s="140">
        <f>G13+G14+G15+G16+G17</f>
        <v>45832.11</v>
      </c>
      <c r="H12" s="141">
        <f>H13+H14+H15+H16+H17</f>
        <v>42209.37</v>
      </c>
      <c r="I12" s="141">
        <f>I13+I14+I15+I16+I17</f>
        <v>3622.74</v>
      </c>
      <c r="J12" s="141">
        <f t="shared" ref="F12:L12" si="6">J13+J14+J15+J16+J17</f>
        <v>18856.95</v>
      </c>
      <c r="K12" s="141">
        <f t="shared" si="6"/>
        <v>895.95</v>
      </c>
      <c r="L12" s="141">
        <f t="shared" si="6"/>
        <v>17961</v>
      </c>
      <c r="O12" s="60">
        <f t="shared" si="2"/>
        <v>0</v>
      </c>
    </row>
    <row r="13" s="62" customFormat="1" ht="19" customHeight="1" spans="1:15">
      <c r="A13" s="137"/>
      <c r="B13" s="138"/>
      <c r="C13" s="79" t="s">
        <v>70</v>
      </c>
      <c r="D13" s="80" t="s">
        <v>77</v>
      </c>
      <c r="E13" s="81">
        <v>2387.49</v>
      </c>
      <c r="F13" s="82">
        <f>G13+J13</f>
        <v>2387.49</v>
      </c>
      <c r="G13" s="82">
        <f>H13+I13</f>
        <v>494.54</v>
      </c>
      <c r="H13" s="142">
        <v>385.52</v>
      </c>
      <c r="I13" s="142">
        <v>109.02</v>
      </c>
      <c r="J13" s="148">
        <f>K13+L13</f>
        <v>1892.95</v>
      </c>
      <c r="K13" s="142">
        <v>671.95</v>
      </c>
      <c r="L13" s="143">
        <v>1221</v>
      </c>
      <c r="O13" s="60">
        <f t="shared" si="2"/>
        <v>0</v>
      </c>
    </row>
    <row r="14" s="62" customFormat="1" ht="19" customHeight="1" spans="1:15">
      <c r="A14" s="137"/>
      <c r="B14" s="138"/>
      <c r="C14" s="79" t="s">
        <v>75</v>
      </c>
      <c r="D14" s="80" t="s">
        <v>78</v>
      </c>
      <c r="E14" s="81">
        <v>15607.94</v>
      </c>
      <c r="F14" s="82">
        <f>G14+J14</f>
        <v>15607.94</v>
      </c>
      <c r="G14" s="82">
        <f t="shared" si="5"/>
        <v>15607.94</v>
      </c>
      <c r="H14" s="142">
        <v>15192.04</v>
      </c>
      <c r="I14" s="142">
        <v>415.9</v>
      </c>
      <c r="J14" s="148">
        <f t="shared" si="3"/>
        <v>0</v>
      </c>
      <c r="K14" s="142">
        <v>0</v>
      </c>
      <c r="L14" s="142"/>
      <c r="O14" s="60">
        <f t="shared" si="2"/>
        <v>0</v>
      </c>
    </row>
    <row r="15" s="62" customFormat="1" ht="19" customHeight="1" spans="1:15">
      <c r="A15" s="137"/>
      <c r="B15" s="138"/>
      <c r="C15" s="79" t="s">
        <v>79</v>
      </c>
      <c r="D15" s="80" t="s">
        <v>80</v>
      </c>
      <c r="E15" s="81">
        <v>14613.82</v>
      </c>
      <c r="F15" s="82">
        <f>G15+J15</f>
        <v>14613.82</v>
      </c>
      <c r="G15" s="82">
        <f t="shared" si="5"/>
        <v>14580.82</v>
      </c>
      <c r="H15" s="142">
        <v>14176.41</v>
      </c>
      <c r="I15" s="142">
        <v>404.41</v>
      </c>
      <c r="J15" s="148">
        <f t="shared" si="3"/>
        <v>33</v>
      </c>
      <c r="K15" s="142">
        <v>33</v>
      </c>
      <c r="L15" s="142"/>
      <c r="O15" s="60">
        <f t="shared" si="2"/>
        <v>0</v>
      </c>
    </row>
    <row r="16" s="62" customFormat="1" ht="19" customHeight="1" spans="1:15">
      <c r="A16" s="137"/>
      <c r="B16" s="138"/>
      <c r="C16" s="79" t="s">
        <v>81</v>
      </c>
      <c r="D16" s="80" t="s">
        <v>82</v>
      </c>
      <c r="E16" s="81">
        <v>10541.3</v>
      </c>
      <c r="F16" s="82">
        <f>G16+J16</f>
        <v>10541.3</v>
      </c>
      <c r="G16" s="82">
        <f t="shared" si="5"/>
        <v>9366.3</v>
      </c>
      <c r="H16" s="142">
        <v>6672.89</v>
      </c>
      <c r="I16" s="142">
        <v>2693.41</v>
      </c>
      <c r="J16" s="148">
        <f t="shared" si="3"/>
        <v>1175</v>
      </c>
      <c r="K16" s="142">
        <v>53</v>
      </c>
      <c r="L16" s="142">
        <v>1122</v>
      </c>
      <c r="O16" s="60">
        <f t="shared" si="2"/>
        <v>0</v>
      </c>
    </row>
    <row r="17" s="62" customFormat="1" ht="19" customHeight="1" spans="1:15">
      <c r="A17" s="137"/>
      <c r="B17" s="138"/>
      <c r="C17" s="79" t="s">
        <v>73</v>
      </c>
      <c r="D17" s="80" t="s">
        <v>83</v>
      </c>
      <c r="E17" s="81">
        <v>21538.51</v>
      </c>
      <c r="F17" s="82">
        <f>G17+J17</f>
        <v>21538.51</v>
      </c>
      <c r="G17" s="82">
        <f t="shared" si="5"/>
        <v>5782.51</v>
      </c>
      <c r="H17" s="143">
        <f>1184.91+4597.6</f>
        <v>5782.51</v>
      </c>
      <c r="I17" s="142">
        <v>0</v>
      </c>
      <c r="J17" s="148">
        <f t="shared" si="3"/>
        <v>15756</v>
      </c>
      <c r="K17" s="142">
        <v>138</v>
      </c>
      <c r="L17" s="142">
        <v>15618</v>
      </c>
      <c r="O17" s="60">
        <f t="shared" si="2"/>
        <v>0</v>
      </c>
    </row>
    <row r="18" s="62" customFormat="1" ht="19" customHeight="1" spans="1:15">
      <c r="A18" s="137"/>
      <c r="B18" s="138" t="s">
        <v>79</v>
      </c>
      <c r="C18" s="79"/>
      <c r="D18" s="80" t="s">
        <v>84</v>
      </c>
      <c r="E18" s="81">
        <f>E19+E20</f>
        <v>1912.72</v>
      </c>
      <c r="F18" s="81">
        <f t="shared" ref="F18:L18" si="7">F19+F20</f>
        <v>1912.72</v>
      </c>
      <c r="G18" s="81">
        <f t="shared" si="7"/>
        <v>1912.72</v>
      </c>
      <c r="H18" s="142">
        <f t="shared" si="7"/>
        <v>1774.52</v>
      </c>
      <c r="I18" s="142">
        <f t="shared" si="7"/>
        <v>138.2</v>
      </c>
      <c r="J18" s="142">
        <f t="shared" si="7"/>
        <v>0</v>
      </c>
      <c r="K18" s="142">
        <f t="shared" si="7"/>
        <v>0</v>
      </c>
      <c r="L18" s="142">
        <f t="shared" si="7"/>
        <v>0</v>
      </c>
      <c r="O18" s="60">
        <f t="shared" si="2"/>
        <v>0</v>
      </c>
    </row>
    <row r="19" s="62" customFormat="1" ht="19" customHeight="1" spans="1:15">
      <c r="A19" s="137"/>
      <c r="B19" s="138"/>
      <c r="C19" s="79" t="s">
        <v>75</v>
      </c>
      <c r="D19" s="80" t="s">
        <v>85</v>
      </c>
      <c r="E19" s="81">
        <v>1893.33</v>
      </c>
      <c r="F19" s="82">
        <f t="shared" si="4"/>
        <v>1893.33</v>
      </c>
      <c r="G19" s="82">
        <f t="shared" si="5"/>
        <v>1893.33</v>
      </c>
      <c r="H19" s="143">
        <f>1329.23+425.9</f>
        <v>1755.13</v>
      </c>
      <c r="I19" s="142">
        <v>138.2</v>
      </c>
      <c r="J19" s="148">
        <f t="shared" si="3"/>
        <v>0</v>
      </c>
      <c r="K19" s="142">
        <v>0</v>
      </c>
      <c r="L19" s="142"/>
      <c r="O19" s="60">
        <f t="shared" si="2"/>
        <v>0</v>
      </c>
    </row>
    <row r="20" s="62" customFormat="1" ht="19" customHeight="1" spans="1:15">
      <c r="A20" s="137"/>
      <c r="B20" s="138"/>
      <c r="C20" s="79" t="s">
        <v>73</v>
      </c>
      <c r="D20" s="80" t="s">
        <v>86</v>
      </c>
      <c r="E20" s="81">
        <v>19.39</v>
      </c>
      <c r="F20" s="82">
        <f t="shared" si="4"/>
        <v>19.39</v>
      </c>
      <c r="G20" s="82">
        <f t="shared" si="5"/>
        <v>19.39</v>
      </c>
      <c r="H20" s="142">
        <v>19.39</v>
      </c>
      <c r="I20" s="142">
        <v>0</v>
      </c>
      <c r="J20" s="148">
        <f t="shared" si="3"/>
        <v>0</v>
      </c>
      <c r="K20" s="142">
        <v>0</v>
      </c>
      <c r="L20" s="142"/>
      <c r="O20" s="60">
        <f t="shared" si="2"/>
        <v>0</v>
      </c>
    </row>
    <row r="21" s="62" customFormat="1" ht="19" customHeight="1" spans="1:15">
      <c r="A21" s="137"/>
      <c r="B21" s="138" t="s">
        <v>81</v>
      </c>
      <c r="C21" s="79"/>
      <c r="D21" s="80" t="s">
        <v>87</v>
      </c>
      <c r="E21" s="81">
        <f>E22</f>
        <v>147.07</v>
      </c>
      <c r="F21" s="82">
        <f t="shared" si="4"/>
        <v>147.07</v>
      </c>
      <c r="G21" s="81">
        <f>G22</f>
        <v>145.57</v>
      </c>
      <c r="H21" s="142">
        <v>139.89</v>
      </c>
      <c r="I21" s="142">
        <v>5.68</v>
      </c>
      <c r="J21" s="148">
        <f t="shared" si="3"/>
        <v>1.5</v>
      </c>
      <c r="K21" s="142">
        <v>1.5</v>
      </c>
      <c r="L21" s="142">
        <f>L22</f>
        <v>0</v>
      </c>
      <c r="O21" s="60">
        <f t="shared" si="2"/>
        <v>0</v>
      </c>
    </row>
    <row r="22" s="62" customFormat="1" ht="19" customHeight="1" spans="1:15">
      <c r="A22" s="137"/>
      <c r="B22" s="138"/>
      <c r="C22" s="79" t="s">
        <v>73</v>
      </c>
      <c r="D22" s="80" t="s">
        <v>88</v>
      </c>
      <c r="E22" s="81">
        <v>147.07</v>
      </c>
      <c r="F22" s="82">
        <f t="shared" si="4"/>
        <v>147.07</v>
      </c>
      <c r="G22" s="82">
        <f t="shared" si="5"/>
        <v>145.57</v>
      </c>
      <c r="H22" s="143">
        <v>139.89</v>
      </c>
      <c r="I22" s="142">
        <v>5.68</v>
      </c>
      <c r="J22" s="148">
        <f t="shared" si="3"/>
        <v>1.5</v>
      </c>
      <c r="K22" s="142">
        <v>1.5</v>
      </c>
      <c r="L22" s="142"/>
      <c r="O22" s="60">
        <f t="shared" si="2"/>
        <v>0</v>
      </c>
    </row>
    <row r="23" s="62" customFormat="1" ht="19" customHeight="1" spans="1:15">
      <c r="A23" s="144"/>
      <c r="B23" s="79" t="s">
        <v>89</v>
      </c>
      <c r="C23" s="79"/>
      <c r="D23" s="80" t="s">
        <v>90</v>
      </c>
      <c r="E23" s="81">
        <f>E24+E25</f>
        <v>256.59</v>
      </c>
      <c r="F23" s="81">
        <f t="shared" ref="F23:L23" si="8">F24+F25</f>
        <v>256.59</v>
      </c>
      <c r="G23" s="81">
        <f t="shared" si="8"/>
        <v>206.59</v>
      </c>
      <c r="H23" s="142">
        <f t="shared" si="8"/>
        <v>197.38</v>
      </c>
      <c r="I23" s="142">
        <f t="shared" si="8"/>
        <v>9.21</v>
      </c>
      <c r="J23" s="142">
        <f t="shared" si="8"/>
        <v>50</v>
      </c>
      <c r="K23" s="142">
        <f t="shared" si="8"/>
        <v>0</v>
      </c>
      <c r="L23" s="142">
        <f t="shared" si="8"/>
        <v>50</v>
      </c>
      <c r="O23" s="60">
        <f t="shared" si="2"/>
        <v>0</v>
      </c>
    </row>
    <row r="24" s="62" customFormat="1" ht="19" customHeight="1" spans="1:15">
      <c r="A24" s="144"/>
      <c r="B24" s="79"/>
      <c r="C24" s="79" t="s">
        <v>70</v>
      </c>
      <c r="D24" s="80" t="s">
        <v>91</v>
      </c>
      <c r="E24" s="81">
        <v>202.64</v>
      </c>
      <c r="F24" s="82">
        <f t="shared" si="4"/>
        <v>202.64</v>
      </c>
      <c r="G24" s="82">
        <f t="shared" si="5"/>
        <v>202.64</v>
      </c>
      <c r="H24" s="143">
        <v>193.43</v>
      </c>
      <c r="I24" s="142">
        <v>9.21</v>
      </c>
      <c r="J24" s="148">
        <f t="shared" si="3"/>
        <v>0</v>
      </c>
      <c r="K24" s="142">
        <v>0</v>
      </c>
      <c r="L24" s="142"/>
      <c r="O24" s="60">
        <f t="shared" si="2"/>
        <v>0</v>
      </c>
    </row>
    <row r="25" s="62" customFormat="1" ht="19" customHeight="1" spans="1:15">
      <c r="A25" s="144"/>
      <c r="B25" s="79"/>
      <c r="C25" s="79" t="s">
        <v>73</v>
      </c>
      <c r="D25" s="80" t="s">
        <v>92</v>
      </c>
      <c r="E25" s="81">
        <v>53.95</v>
      </c>
      <c r="F25" s="82">
        <f t="shared" si="4"/>
        <v>53.95</v>
      </c>
      <c r="G25" s="82">
        <f t="shared" si="5"/>
        <v>3.95</v>
      </c>
      <c r="H25" s="142">
        <v>3.95</v>
      </c>
      <c r="I25" s="142">
        <v>0</v>
      </c>
      <c r="J25" s="148">
        <f t="shared" si="3"/>
        <v>50</v>
      </c>
      <c r="K25" s="142">
        <v>0</v>
      </c>
      <c r="L25" s="142">
        <v>50</v>
      </c>
      <c r="O25" s="60">
        <f t="shared" si="2"/>
        <v>0</v>
      </c>
    </row>
    <row r="26" s="62" customFormat="1" ht="19" customHeight="1" spans="1:15">
      <c r="A26" s="144"/>
      <c r="B26" s="79" t="s">
        <v>93</v>
      </c>
      <c r="C26" s="79"/>
      <c r="D26" s="80" t="s">
        <v>94</v>
      </c>
      <c r="E26" s="81">
        <f>E27+E28</f>
        <v>466.65</v>
      </c>
      <c r="F26" s="82">
        <f t="shared" si="4"/>
        <v>466.65</v>
      </c>
      <c r="G26" s="81">
        <f t="shared" ref="G26:L26" si="9">G27+G28</f>
        <v>466.65</v>
      </c>
      <c r="H26" s="142">
        <f t="shared" si="9"/>
        <v>452.93</v>
      </c>
      <c r="I26" s="142">
        <f t="shared" si="9"/>
        <v>13.72</v>
      </c>
      <c r="J26" s="142">
        <f t="shared" si="9"/>
        <v>0</v>
      </c>
      <c r="K26" s="142">
        <f t="shared" si="9"/>
        <v>0</v>
      </c>
      <c r="L26" s="142">
        <f t="shared" si="9"/>
        <v>0</v>
      </c>
      <c r="O26" s="60">
        <f t="shared" si="2"/>
        <v>0</v>
      </c>
    </row>
    <row r="27" s="62" customFormat="1" ht="19" customHeight="1" spans="1:15">
      <c r="A27" s="144"/>
      <c r="B27" s="79"/>
      <c r="C27" s="79" t="s">
        <v>70</v>
      </c>
      <c r="D27" s="80" t="s">
        <v>95</v>
      </c>
      <c r="E27" s="81">
        <v>447.63</v>
      </c>
      <c r="F27" s="82">
        <f t="shared" si="4"/>
        <v>447.63</v>
      </c>
      <c r="G27" s="82">
        <f t="shared" si="5"/>
        <v>447.63</v>
      </c>
      <c r="H27" s="143">
        <f>305.91+128</f>
        <v>433.91</v>
      </c>
      <c r="I27" s="142">
        <v>13.72</v>
      </c>
      <c r="J27" s="148">
        <f t="shared" si="3"/>
        <v>0</v>
      </c>
      <c r="K27" s="142">
        <v>0</v>
      </c>
      <c r="L27" s="142"/>
      <c r="O27" s="60">
        <f t="shared" si="2"/>
        <v>0</v>
      </c>
    </row>
    <row r="28" s="62" customFormat="1" ht="19" customHeight="1" spans="1:15">
      <c r="A28" s="144"/>
      <c r="B28" s="79"/>
      <c r="C28" s="79" t="s">
        <v>73</v>
      </c>
      <c r="D28" s="80" t="s">
        <v>96</v>
      </c>
      <c r="E28" s="81">
        <v>19.02</v>
      </c>
      <c r="F28" s="82">
        <f t="shared" si="4"/>
        <v>19.02</v>
      </c>
      <c r="G28" s="82">
        <f t="shared" si="5"/>
        <v>19.02</v>
      </c>
      <c r="H28" s="142">
        <v>19.02</v>
      </c>
      <c r="I28" s="142">
        <v>0</v>
      </c>
      <c r="J28" s="148">
        <f t="shared" si="3"/>
        <v>0</v>
      </c>
      <c r="K28" s="142">
        <v>0</v>
      </c>
      <c r="L28" s="142"/>
      <c r="O28" s="60">
        <f t="shared" si="2"/>
        <v>0</v>
      </c>
    </row>
    <row r="29" ht="19" customHeight="1" spans="1:15">
      <c r="A29" s="144"/>
      <c r="B29" s="79" t="s">
        <v>73</v>
      </c>
      <c r="C29" s="79"/>
      <c r="D29" s="80" t="s">
        <v>97</v>
      </c>
      <c r="E29" s="81">
        <f>E30</f>
        <v>1613.4</v>
      </c>
      <c r="F29" s="82">
        <f t="shared" si="4"/>
        <v>1613.4</v>
      </c>
      <c r="G29" s="81">
        <f>G30</f>
        <v>702.16</v>
      </c>
      <c r="H29" s="81">
        <v>674.76</v>
      </c>
      <c r="I29" s="81">
        <v>27.4</v>
      </c>
      <c r="J29" s="82">
        <f t="shared" si="3"/>
        <v>911.24</v>
      </c>
      <c r="K29" s="81">
        <v>911.24</v>
      </c>
      <c r="L29" s="81">
        <f>L30</f>
        <v>0</v>
      </c>
      <c r="O29" s="60">
        <f t="shared" si="2"/>
        <v>0</v>
      </c>
    </row>
    <row r="30" ht="19" customHeight="1" spans="1:15">
      <c r="A30" s="144"/>
      <c r="B30" s="79"/>
      <c r="C30" s="79" t="s">
        <v>73</v>
      </c>
      <c r="D30" s="80" t="s">
        <v>98</v>
      </c>
      <c r="E30" s="81">
        <v>1613.4</v>
      </c>
      <c r="F30" s="82">
        <f t="shared" si="4"/>
        <v>1613.4</v>
      </c>
      <c r="G30" s="82">
        <f t="shared" si="5"/>
        <v>702.16</v>
      </c>
      <c r="H30" s="81">
        <v>674.76</v>
      </c>
      <c r="I30" s="81">
        <v>27.4</v>
      </c>
      <c r="J30" s="82">
        <f t="shared" si="3"/>
        <v>911.24</v>
      </c>
      <c r="K30" s="81">
        <v>911.24</v>
      </c>
      <c r="L30" s="81"/>
      <c r="O30" s="60">
        <f t="shared" si="2"/>
        <v>0</v>
      </c>
    </row>
    <row r="31" ht="19" customHeight="1" spans="1:15">
      <c r="A31" s="144" t="s">
        <v>99</v>
      </c>
      <c r="B31" s="79"/>
      <c r="C31" s="79"/>
      <c r="D31" s="80" t="s">
        <v>100</v>
      </c>
      <c r="E31" s="81">
        <f>E32</f>
        <v>4</v>
      </c>
      <c r="F31" s="82">
        <f t="shared" si="4"/>
        <v>4</v>
      </c>
      <c r="G31" s="81">
        <f>G32</f>
        <v>0</v>
      </c>
      <c r="H31" s="81">
        <v>0</v>
      </c>
      <c r="I31" s="81">
        <v>0</v>
      </c>
      <c r="J31" s="82">
        <f t="shared" si="3"/>
        <v>4</v>
      </c>
      <c r="K31" s="81">
        <v>4</v>
      </c>
      <c r="L31" s="81">
        <f>L32</f>
        <v>0</v>
      </c>
      <c r="O31" s="60">
        <f t="shared" si="2"/>
        <v>0</v>
      </c>
    </row>
    <row r="32" ht="19" customHeight="1" spans="1:15">
      <c r="A32" s="144"/>
      <c r="B32" s="79" t="s">
        <v>79</v>
      </c>
      <c r="C32" s="79"/>
      <c r="D32" s="80" t="s">
        <v>101</v>
      </c>
      <c r="E32" s="81">
        <f>E33</f>
        <v>4</v>
      </c>
      <c r="F32" s="82">
        <f t="shared" si="4"/>
        <v>4</v>
      </c>
      <c r="G32" s="81">
        <f>G33</f>
        <v>0</v>
      </c>
      <c r="H32" s="81">
        <v>0</v>
      </c>
      <c r="I32" s="81">
        <v>0</v>
      </c>
      <c r="J32" s="82">
        <f t="shared" si="3"/>
        <v>4</v>
      </c>
      <c r="K32" s="81">
        <v>4</v>
      </c>
      <c r="L32" s="81">
        <f>L33</f>
        <v>0</v>
      </c>
      <c r="O32" s="60">
        <f t="shared" si="2"/>
        <v>0</v>
      </c>
    </row>
    <row r="33" ht="19" customHeight="1" spans="1:15">
      <c r="A33" s="144"/>
      <c r="B33" s="79"/>
      <c r="C33" s="79" t="s">
        <v>93</v>
      </c>
      <c r="D33" s="80" t="s">
        <v>102</v>
      </c>
      <c r="E33" s="81">
        <v>4</v>
      </c>
      <c r="F33" s="82">
        <f t="shared" si="4"/>
        <v>4</v>
      </c>
      <c r="G33" s="82">
        <f t="shared" si="5"/>
        <v>0</v>
      </c>
      <c r="H33" s="81">
        <v>0</v>
      </c>
      <c r="I33" s="81">
        <v>0</v>
      </c>
      <c r="J33" s="82">
        <f t="shared" si="3"/>
        <v>4</v>
      </c>
      <c r="K33" s="81">
        <v>4</v>
      </c>
      <c r="L33" s="81"/>
      <c r="O33" s="60">
        <f t="shared" si="2"/>
        <v>0</v>
      </c>
    </row>
    <row r="34" ht="19" customHeight="1" spans="1:15">
      <c r="A34" s="144" t="s">
        <v>103</v>
      </c>
      <c r="B34" s="79"/>
      <c r="C34" s="79"/>
      <c r="D34" s="80" t="s">
        <v>104</v>
      </c>
      <c r="E34" s="81">
        <f>E35</f>
        <v>5894.15</v>
      </c>
      <c r="F34" s="82">
        <f t="shared" si="4"/>
        <v>5894.15</v>
      </c>
      <c r="G34" s="81">
        <f>G35</f>
        <v>5894.15</v>
      </c>
      <c r="H34" s="81">
        <v>5894.15</v>
      </c>
      <c r="I34" s="81">
        <v>0</v>
      </c>
      <c r="J34" s="82">
        <f t="shared" si="3"/>
        <v>0</v>
      </c>
      <c r="K34" s="81">
        <v>0</v>
      </c>
      <c r="L34" s="81">
        <f>L35</f>
        <v>0</v>
      </c>
      <c r="O34" s="60">
        <f t="shared" si="2"/>
        <v>0</v>
      </c>
    </row>
    <row r="35" ht="19" customHeight="1" spans="1:15">
      <c r="A35" s="144"/>
      <c r="B35" s="79" t="s">
        <v>105</v>
      </c>
      <c r="C35" s="79"/>
      <c r="D35" s="80" t="s">
        <v>106</v>
      </c>
      <c r="E35" s="81">
        <f>E36+E37</f>
        <v>5894.15</v>
      </c>
      <c r="F35" s="82">
        <f t="shared" si="4"/>
        <v>5894.15</v>
      </c>
      <c r="G35" s="81">
        <f>G36+G37</f>
        <v>5894.15</v>
      </c>
      <c r="H35" s="81">
        <v>5894.15</v>
      </c>
      <c r="I35" s="81">
        <v>0</v>
      </c>
      <c r="J35" s="82">
        <f t="shared" si="3"/>
        <v>0</v>
      </c>
      <c r="K35" s="81">
        <v>0</v>
      </c>
      <c r="L35" s="81">
        <f>L36+L37</f>
        <v>0</v>
      </c>
      <c r="O35" s="60">
        <f t="shared" si="2"/>
        <v>0</v>
      </c>
    </row>
    <row r="36" ht="19" customHeight="1" spans="1:15">
      <c r="A36" s="144"/>
      <c r="B36" s="79"/>
      <c r="C36" s="79" t="s">
        <v>70</v>
      </c>
      <c r="D36" s="80" t="s">
        <v>107</v>
      </c>
      <c r="E36" s="81">
        <v>17.7</v>
      </c>
      <c r="F36" s="82">
        <f t="shared" si="4"/>
        <v>17.7</v>
      </c>
      <c r="G36" s="82">
        <f t="shared" si="5"/>
        <v>17.7</v>
      </c>
      <c r="H36" s="81">
        <v>17.7</v>
      </c>
      <c r="I36" s="81">
        <v>0</v>
      </c>
      <c r="J36" s="82">
        <f t="shared" si="3"/>
        <v>0</v>
      </c>
      <c r="K36" s="81">
        <v>0</v>
      </c>
      <c r="L36" s="81"/>
      <c r="O36" s="60">
        <f t="shared" si="2"/>
        <v>0</v>
      </c>
    </row>
    <row r="37" ht="19" customHeight="1" spans="1:15">
      <c r="A37" s="144"/>
      <c r="B37" s="79"/>
      <c r="C37" s="79" t="s">
        <v>105</v>
      </c>
      <c r="D37" s="80" t="s">
        <v>108</v>
      </c>
      <c r="E37" s="81">
        <v>5876.45</v>
      </c>
      <c r="F37" s="82">
        <f t="shared" si="4"/>
        <v>5876.45</v>
      </c>
      <c r="G37" s="82">
        <f t="shared" si="5"/>
        <v>5876.45</v>
      </c>
      <c r="H37" s="81">
        <v>5876.45</v>
      </c>
      <c r="I37" s="81">
        <v>0</v>
      </c>
      <c r="J37" s="82">
        <f t="shared" si="3"/>
        <v>0</v>
      </c>
      <c r="K37" s="81">
        <v>0</v>
      </c>
      <c r="L37" s="81"/>
      <c r="O37" s="60">
        <f t="shared" si="2"/>
        <v>0</v>
      </c>
    </row>
    <row r="38" ht="19" customHeight="1" spans="1:15">
      <c r="A38" s="144" t="s">
        <v>109</v>
      </c>
      <c r="B38" s="79"/>
      <c r="C38" s="79"/>
      <c r="D38" s="80" t="s">
        <v>110</v>
      </c>
      <c r="E38" s="81">
        <v>3527.34</v>
      </c>
      <c r="F38" s="82">
        <f t="shared" si="4"/>
        <v>3527.34</v>
      </c>
      <c r="G38" s="82">
        <f t="shared" si="5"/>
        <v>3527.34</v>
      </c>
      <c r="H38" s="81">
        <v>3527.34</v>
      </c>
      <c r="I38" s="81">
        <v>0</v>
      </c>
      <c r="J38" s="82">
        <f t="shared" si="3"/>
        <v>0</v>
      </c>
      <c r="K38" s="81">
        <v>0</v>
      </c>
      <c r="L38" s="81"/>
      <c r="O38" s="60">
        <f t="shared" si="2"/>
        <v>0</v>
      </c>
    </row>
    <row r="39" ht="19" customHeight="1" spans="1:15">
      <c r="A39" s="144"/>
      <c r="B39" s="79" t="s">
        <v>111</v>
      </c>
      <c r="C39" s="79"/>
      <c r="D39" s="80" t="s">
        <v>112</v>
      </c>
      <c r="E39" s="81">
        <v>3527.34</v>
      </c>
      <c r="F39" s="82">
        <f t="shared" si="4"/>
        <v>3527.34</v>
      </c>
      <c r="G39" s="82">
        <f t="shared" si="5"/>
        <v>3527.34</v>
      </c>
      <c r="H39" s="81">
        <v>3527.34</v>
      </c>
      <c r="I39" s="81">
        <v>0</v>
      </c>
      <c r="J39" s="82">
        <f t="shared" si="3"/>
        <v>0</v>
      </c>
      <c r="K39" s="81">
        <v>0</v>
      </c>
      <c r="L39" s="81"/>
      <c r="O39" s="60">
        <f t="shared" si="2"/>
        <v>0</v>
      </c>
    </row>
    <row r="40" ht="19" customHeight="1" spans="1:15">
      <c r="A40" s="144"/>
      <c r="B40" s="79"/>
      <c r="C40" s="79" t="s">
        <v>70</v>
      </c>
      <c r="D40" s="80" t="s">
        <v>113</v>
      </c>
      <c r="E40" s="81">
        <v>11.29</v>
      </c>
      <c r="F40" s="82">
        <f t="shared" si="4"/>
        <v>11.29</v>
      </c>
      <c r="G40" s="82">
        <f t="shared" si="5"/>
        <v>11.29</v>
      </c>
      <c r="H40" s="81">
        <v>11.29</v>
      </c>
      <c r="I40" s="81">
        <v>0</v>
      </c>
      <c r="J40" s="82">
        <f t="shared" si="3"/>
        <v>0</v>
      </c>
      <c r="K40" s="81">
        <v>0</v>
      </c>
      <c r="L40" s="81"/>
      <c r="O40" s="60">
        <f t="shared" si="2"/>
        <v>0</v>
      </c>
    </row>
    <row r="41" ht="19" customHeight="1" spans="1:15">
      <c r="A41" s="144"/>
      <c r="B41" s="79"/>
      <c r="C41" s="79" t="s">
        <v>75</v>
      </c>
      <c r="D41" s="80" t="s">
        <v>114</v>
      </c>
      <c r="E41" s="81">
        <v>2813.27</v>
      </c>
      <c r="F41" s="82">
        <f t="shared" si="4"/>
        <v>2813.27</v>
      </c>
      <c r="G41" s="82">
        <f t="shared" si="5"/>
        <v>2813.27</v>
      </c>
      <c r="H41" s="81">
        <v>2813.27</v>
      </c>
      <c r="I41" s="81">
        <v>0</v>
      </c>
      <c r="J41" s="82">
        <f t="shared" si="3"/>
        <v>0</v>
      </c>
      <c r="K41" s="81">
        <v>0</v>
      </c>
      <c r="L41" s="81"/>
      <c r="O41" s="60">
        <f t="shared" si="2"/>
        <v>0</v>
      </c>
    </row>
    <row r="42" ht="19" customHeight="1" spans="1:15">
      <c r="A42" s="144"/>
      <c r="B42" s="79"/>
      <c r="C42" s="79" t="s">
        <v>73</v>
      </c>
      <c r="D42" s="80" t="s">
        <v>115</v>
      </c>
      <c r="E42" s="81">
        <v>702.78</v>
      </c>
      <c r="F42" s="82">
        <f t="shared" si="4"/>
        <v>702.78</v>
      </c>
      <c r="G42" s="82">
        <f t="shared" si="5"/>
        <v>702.78</v>
      </c>
      <c r="H42" s="81">
        <v>702.78</v>
      </c>
      <c r="I42" s="81">
        <v>0</v>
      </c>
      <c r="J42" s="82">
        <f t="shared" si="3"/>
        <v>0</v>
      </c>
      <c r="K42" s="81">
        <v>0</v>
      </c>
      <c r="L42" s="81"/>
      <c r="O42" s="60">
        <f t="shared" si="2"/>
        <v>0</v>
      </c>
    </row>
    <row r="43" ht="19" customHeight="1" spans="1:15">
      <c r="A43" s="79" t="s">
        <v>116</v>
      </c>
      <c r="B43" s="79" t="s">
        <v>117</v>
      </c>
      <c r="C43" s="79" t="s">
        <v>81</v>
      </c>
      <c r="D43" s="80" t="s">
        <v>118</v>
      </c>
      <c r="E43" s="81">
        <v>72</v>
      </c>
      <c r="F43" s="82">
        <f t="shared" si="4"/>
        <v>72</v>
      </c>
      <c r="G43" s="82">
        <f t="shared" si="5"/>
        <v>0</v>
      </c>
      <c r="H43" s="81"/>
      <c r="I43" s="81"/>
      <c r="J43" s="82">
        <f t="shared" si="3"/>
        <v>72</v>
      </c>
      <c r="K43" s="81"/>
      <c r="L43" s="81">
        <v>72</v>
      </c>
      <c r="O43" s="60">
        <f t="shared" si="2"/>
        <v>0</v>
      </c>
    </row>
  </sheetData>
  <mergeCells count="12">
    <mergeCell ref="A1:L1"/>
    <mergeCell ref="A2:D2"/>
    <mergeCell ref="A3:C3"/>
    <mergeCell ref="F3:L3"/>
    <mergeCell ref="G4:I4"/>
    <mergeCell ref="J4:L4"/>
    <mergeCell ref="A4:A5"/>
    <mergeCell ref="B4:B5"/>
    <mergeCell ref="C4:C5"/>
    <mergeCell ref="D3:D5"/>
    <mergeCell ref="E3:E5"/>
    <mergeCell ref="F4:F5"/>
  </mergeCells>
  <pageMargins left="0.393055555555556" right="0.314583333333333" top="0.472222222222222" bottom="0.511805555555556" header="0.314583333333333" footer="0.393055555555556"/>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K26" sqref="K26"/>
    </sheetView>
  </sheetViews>
  <sheetFormatPr defaultColWidth="8.875" defaultRowHeight="11.25"/>
  <cols>
    <col min="1" max="1" width="4.75" style="152" customWidth="1"/>
    <col min="2" max="2" width="16.125" style="152" customWidth="1"/>
    <col min="3" max="3" width="9" style="153" customWidth="1"/>
    <col min="4" max="4" width="20.375" style="153" customWidth="1"/>
    <col min="5" max="5" width="9.375" style="153" customWidth="1"/>
    <col min="6" max="6" width="8.875" style="153" customWidth="1"/>
    <col min="7" max="7" width="6.5" style="153" customWidth="1"/>
    <col min="8" max="8" width="10.25" style="153" customWidth="1"/>
    <col min="9" max="9" width="11.875" style="153" customWidth="1"/>
    <col min="10" max="10" width="7" style="153" customWidth="1"/>
    <col min="11" max="11" width="10.5" style="153" customWidth="1"/>
    <col min="12" max="12" width="8.5" style="153" customWidth="1"/>
    <col min="13" max="13" width="5.75" style="153" customWidth="1"/>
    <col min="14" max="32" width="9" style="153"/>
    <col min="33" max="16384" width="8.875" style="153"/>
  </cols>
  <sheetData>
    <row r="1" ht="42" customHeight="1" spans="1:21">
      <c r="A1" s="154" t="s">
        <v>128</v>
      </c>
      <c r="B1" s="154"/>
      <c r="C1" s="154"/>
      <c r="D1" s="154"/>
      <c r="E1" s="154"/>
      <c r="F1" s="154"/>
      <c r="G1" s="154"/>
      <c r="H1" s="154"/>
      <c r="I1" s="154"/>
      <c r="J1" s="154"/>
      <c r="K1" s="154"/>
      <c r="L1" s="154"/>
      <c r="M1" s="154"/>
      <c r="N1" s="208"/>
      <c r="O1" s="208"/>
      <c r="P1" s="208"/>
      <c r="Q1" s="208"/>
      <c r="R1" s="208"/>
      <c r="S1" s="208"/>
      <c r="T1" s="208"/>
      <c r="U1" s="208"/>
    </row>
    <row r="2" s="149" customFormat="1" ht="15" customHeight="1" spans="1:21">
      <c r="A2" s="155" t="s">
        <v>1</v>
      </c>
      <c r="B2" s="155"/>
      <c r="C2" s="155"/>
      <c r="D2" s="156"/>
      <c r="E2" s="156"/>
      <c r="F2" s="156"/>
      <c r="G2" s="156"/>
      <c r="H2" s="157"/>
      <c r="I2" s="157"/>
      <c r="J2" s="209"/>
      <c r="K2" s="209"/>
      <c r="L2" s="210" t="s">
        <v>2</v>
      </c>
      <c r="M2" s="210"/>
      <c r="N2" s="209"/>
      <c r="O2" s="209"/>
      <c r="P2" s="209"/>
      <c r="Q2" s="209"/>
      <c r="R2" s="209"/>
      <c r="S2" s="209"/>
      <c r="T2" s="209"/>
      <c r="U2" s="209"/>
    </row>
    <row r="3" s="150" customFormat="1" ht="23.1" customHeight="1" spans="1:13">
      <c r="A3" s="158" t="s">
        <v>129</v>
      </c>
      <c r="B3" s="159"/>
      <c r="C3" s="160"/>
      <c r="D3" s="161" t="s">
        <v>130</v>
      </c>
      <c r="E3" s="161"/>
      <c r="F3" s="161"/>
      <c r="G3" s="161"/>
      <c r="H3" s="161"/>
      <c r="I3" s="161"/>
      <c r="J3" s="161"/>
      <c r="K3" s="161"/>
      <c r="L3" s="161"/>
      <c r="M3" s="211"/>
    </row>
    <row r="4" s="150" customFormat="1" ht="23.1" customHeight="1" spans="1:13">
      <c r="A4" s="162" t="s">
        <v>131</v>
      </c>
      <c r="B4" s="163"/>
      <c r="C4" s="164" t="s">
        <v>132</v>
      </c>
      <c r="D4" s="164" t="s">
        <v>133</v>
      </c>
      <c r="E4" s="165" t="s">
        <v>8</v>
      </c>
      <c r="F4" s="166" t="s">
        <v>9</v>
      </c>
      <c r="G4" s="167"/>
      <c r="H4" s="168" t="s">
        <v>10</v>
      </c>
      <c r="I4" s="168"/>
      <c r="J4" s="168"/>
      <c r="K4" s="168"/>
      <c r="L4" s="168"/>
      <c r="M4" s="212"/>
    </row>
    <row r="5" s="150" customFormat="1" ht="23.1" customHeight="1" spans="1:13">
      <c r="A5" s="169"/>
      <c r="B5" s="170"/>
      <c r="C5" s="171"/>
      <c r="D5" s="164"/>
      <c r="E5" s="165"/>
      <c r="F5" s="172" t="s">
        <v>11</v>
      </c>
      <c r="G5" s="172" t="s">
        <v>134</v>
      </c>
      <c r="H5" s="173" t="s">
        <v>13</v>
      </c>
      <c r="I5" s="213"/>
      <c r="J5" s="214" t="s">
        <v>135</v>
      </c>
      <c r="K5" s="215" t="s">
        <v>15</v>
      </c>
      <c r="L5" s="215" t="s">
        <v>16</v>
      </c>
      <c r="M5" s="216" t="s">
        <v>17</v>
      </c>
    </row>
    <row r="6" s="150" customFormat="1" ht="17.1" customHeight="1" spans="1:21">
      <c r="A6" s="174"/>
      <c r="B6" s="175"/>
      <c r="C6" s="171"/>
      <c r="D6" s="164"/>
      <c r="E6" s="165"/>
      <c r="F6" s="176"/>
      <c r="G6" s="176"/>
      <c r="H6" s="177" t="s">
        <v>18</v>
      </c>
      <c r="I6" s="217" t="s">
        <v>19</v>
      </c>
      <c r="J6" s="214"/>
      <c r="K6" s="218"/>
      <c r="L6" s="218"/>
      <c r="M6" s="216"/>
      <c r="N6" s="208"/>
      <c r="O6" s="208"/>
      <c r="P6" s="208"/>
      <c r="Q6" s="208"/>
      <c r="R6" s="208"/>
      <c r="S6" s="208"/>
      <c r="T6" s="208"/>
      <c r="U6" s="208"/>
    </row>
    <row r="7" s="151" customFormat="1" ht="20.1" customHeight="1" spans="1:21">
      <c r="A7" s="178" t="s">
        <v>20</v>
      </c>
      <c r="B7" s="179"/>
      <c r="C7" s="180">
        <f>C8+C9+C10</f>
        <v>78777.75</v>
      </c>
      <c r="D7" s="181" t="s">
        <v>136</v>
      </c>
      <c r="E7" s="182"/>
      <c r="F7" s="182"/>
      <c r="G7" s="182"/>
      <c r="H7" s="182"/>
      <c r="I7" s="182"/>
      <c r="J7" s="182"/>
      <c r="K7" s="182"/>
      <c r="L7" s="182"/>
      <c r="M7" s="219"/>
      <c r="N7" s="220"/>
      <c r="O7" s="220"/>
      <c r="P7" s="220"/>
      <c r="Q7" s="220"/>
      <c r="R7" s="220"/>
      <c r="S7" s="220"/>
      <c r="T7" s="220"/>
      <c r="U7" s="220"/>
    </row>
    <row r="8" s="151" customFormat="1" ht="20.1" customHeight="1" spans="1:21">
      <c r="A8" s="178" t="s">
        <v>22</v>
      </c>
      <c r="B8" s="179"/>
      <c r="C8" s="183">
        <v>55543.22</v>
      </c>
      <c r="D8" s="184" t="s">
        <v>137</v>
      </c>
      <c r="E8" s="182"/>
      <c r="F8" s="182"/>
      <c r="G8" s="182"/>
      <c r="H8" s="182"/>
      <c r="I8" s="190"/>
      <c r="J8" s="190"/>
      <c r="K8" s="190"/>
      <c r="L8" s="190"/>
      <c r="M8" s="219"/>
      <c r="N8" s="220"/>
      <c r="O8" s="220"/>
      <c r="P8" s="220"/>
      <c r="Q8" s="220"/>
      <c r="R8" s="220"/>
      <c r="S8" s="220"/>
      <c r="T8" s="220"/>
      <c r="U8" s="220"/>
    </row>
    <row r="9" s="151" customFormat="1" ht="20.1" customHeight="1" spans="1:21">
      <c r="A9" s="178" t="s">
        <v>24</v>
      </c>
      <c r="B9" s="179"/>
      <c r="C9" s="185">
        <v>322</v>
      </c>
      <c r="D9" s="184" t="s">
        <v>138</v>
      </c>
      <c r="E9" s="182"/>
      <c r="F9" s="182"/>
      <c r="G9" s="182"/>
      <c r="H9" s="182"/>
      <c r="I9" s="190"/>
      <c r="J9" s="190"/>
      <c r="K9" s="190"/>
      <c r="L9" s="190"/>
      <c r="M9" s="219"/>
      <c r="N9" s="220"/>
      <c r="O9" s="220"/>
      <c r="P9" s="220"/>
      <c r="Q9" s="220"/>
      <c r="R9" s="220"/>
      <c r="S9" s="220"/>
      <c r="T9" s="220"/>
      <c r="U9" s="220"/>
    </row>
    <row r="10" s="151" customFormat="1" ht="24.95" customHeight="1" spans="1:21">
      <c r="A10" s="178" t="s">
        <v>26</v>
      </c>
      <c r="B10" s="179"/>
      <c r="C10" s="180">
        <v>22912.53</v>
      </c>
      <c r="D10" s="184" t="s">
        <v>139</v>
      </c>
      <c r="E10" s="182"/>
      <c r="F10" s="182"/>
      <c r="G10" s="182"/>
      <c r="H10" s="182"/>
      <c r="I10" s="190"/>
      <c r="J10" s="190"/>
      <c r="K10" s="190"/>
      <c r="L10" s="190"/>
      <c r="M10" s="219"/>
      <c r="N10" s="220"/>
      <c r="O10" s="220"/>
      <c r="P10" s="220"/>
      <c r="Q10" s="220"/>
      <c r="R10" s="220"/>
      <c r="S10" s="220"/>
      <c r="T10" s="220"/>
      <c r="U10" s="220"/>
    </row>
    <row r="11" s="151" customFormat="1" ht="20.1" customHeight="1" spans="1:21">
      <c r="A11" s="178" t="s">
        <v>28</v>
      </c>
      <c r="B11" s="179"/>
      <c r="C11" s="183"/>
      <c r="D11" s="184" t="s">
        <v>140</v>
      </c>
      <c r="E11" s="182">
        <v>69280.26</v>
      </c>
      <c r="F11" s="182"/>
      <c r="G11" s="182"/>
      <c r="H11" s="182">
        <v>69280.26</v>
      </c>
      <c r="I11" s="190">
        <v>46117.73</v>
      </c>
      <c r="J11" s="190"/>
      <c r="K11" s="190"/>
      <c r="L11" s="190"/>
      <c r="M11" s="219"/>
      <c r="N11" s="220"/>
      <c r="O11" s="220"/>
      <c r="P11" s="220"/>
      <c r="Q11" s="220"/>
      <c r="R11" s="220"/>
      <c r="S11" s="220"/>
      <c r="T11" s="220"/>
      <c r="U11" s="220"/>
    </row>
    <row r="12" s="151" customFormat="1" ht="24.95" customHeight="1" spans="1:21">
      <c r="A12" s="178" t="s">
        <v>30</v>
      </c>
      <c r="B12" s="179"/>
      <c r="C12" s="186"/>
      <c r="D12" s="184" t="s">
        <v>141</v>
      </c>
      <c r="E12" s="182"/>
      <c r="F12" s="182"/>
      <c r="G12" s="182"/>
      <c r="H12" s="182"/>
      <c r="I12" s="190"/>
      <c r="J12" s="190"/>
      <c r="K12" s="190"/>
      <c r="L12" s="190"/>
      <c r="M12" s="219"/>
      <c r="N12" s="220"/>
      <c r="O12" s="220"/>
      <c r="P12" s="220"/>
      <c r="Q12" s="220"/>
      <c r="R12" s="220"/>
      <c r="S12" s="220"/>
      <c r="T12" s="220"/>
      <c r="U12" s="220"/>
    </row>
    <row r="13" s="151" customFormat="1" ht="24.95" customHeight="1" spans="1:21">
      <c r="A13" s="178" t="s">
        <v>32</v>
      </c>
      <c r="B13" s="187"/>
      <c r="C13" s="185"/>
      <c r="D13" s="184" t="s">
        <v>142</v>
      </c>
      <c r="E13" s="182">
        <v>4</v>
      </c>
      <c r="F13" s="182"/>
      <c r="G13" s="182"/>
      <c r="H13" s="182">
        <v>4</v>
      </c>
      <c r="I13" s="190">
        <v>4</v>
      </c>
      <c r="J13" s="190"/>
      <c r="K13" s="190"/>
      <c r="L13" s="190"/>
      <c r="M13" s="219"/>
      <c r="N13" s="220"/>
      <c r="O13" s="220"/>
      <c r="P13" s="220"/>
      <c r="Q13" s="220"/>
      <c r="R13" s="220"/>
      <c r="S13" s="220"/>
      <c r="T13" s="220"/>
      <c r="U13" s="220"/>
    </row>
    <row r="14" s="151" customFormat="1" ht="20.1" customHeight="1" spans="1:21">
      <c r="A14" s="188" t="s">
        <v>33</v>
      </c>
      <c r="B14" s="189"/>
      <c r="C14" s="180"/>
      <c r="D14" s="181" t="s">
        <v>143</v>
      </c>
      <c r="E14" s="182">
        <v>5894.15</v>
      </c>
      <c r="F14" s="182"/>
      <c r="G14" s="182"/>
      <c r="H14" s="190">
        <v>5894.15</v>
      </c>
      <c r="I14" s="190">
        <v>5894.15</v>
      </c>
      <c r="J14" s="190"/>
      <c r="K14" s="190"/>
      <c r="L14" s="190"/>
      <c r="M14" s="219"/>
      <c r="N14" s="220"/>
      <c r="O14" s="220"/>
      <c r="P14" s="220"/>
      <c r="Q14" s="220"/>
      <c r="R14" s="220"/>
      <c r="S14" s="220"/>
      <c r="T14" s="220"/>
      <c r="U14" s="220"/>
    </row>
    <row r="15" s="151" customFormat="1" ht="20.1" customHeight="1" spans="1:21">
      <c r="A15" s="191"/>
      <c r="B15" s="191"/>
      <c r="C15" s="192"/>
      <c r="D15" s="184" t="s">
        <v>144</v>
      </c>
      <c r="E15" s="182"/>
      <c r="F15" s="182"/>
      <c r="G15" s="182"/>
      <c r="H15" s="190"/>
      <c r="I15" s="190"/>
      <c r="J15" s="190"/>
      <c r="K15" s="190"/>
      <c r="L15" s="190"/>
      <c r="M15" s="219"/>
      <c r="N15" s="220"/>
      <c r="O15" s="220"/>
      <c r="P15" s="220"/>
      <c r="Q15" s="220"/>
      <c r="R15" s="220"/>
      <c r="S15" s="220"/>
      <c r="T15" s="220"/>
      <c r="U15" s="220"/>
    </row>
    <row r="16" s="151" customFormat="1" ht="20.1" customHeight="1" spans="1:21">
      <c r="A16" s="193"/>
      <c r="B16" s="194"/>
      <c r="C16" s="192"/>
      <c r="D16" s="184" t="s">
        <v>145</v>
      </c>
      <c r="E16" s="182">
        <v>3527.34</v>
      </c>
      <c r="F16" s="182"/>
      <c r="G16" s="182"/>
      <c r="H16" s="190">
        <v>3527.34</v>
      </c>
      <c r="I16" s="190">
        <v>3527.34</v>
      </c>
      <c r="J16" s="190"/>
      <c r="K16" s="190"/>
      <c r="L16" s="190"/>
      <c r="M16" s="219"/>
      <c r="N16" s="220"/>
      <c r="O16" s="220"/>
      <c r="P16" s="220"/>
      <c r="Q16" s="220"/>
      <c r="R16" s="220"/>
      <c r="S16" s="220"/>
      <c r="T16" s="220"/>
      <c r="U16" s="220"/>
    </row>
    <row r="17" s="151" customFormat="1" ht="20.1" customHeight="1" spans="1:21">
      <c r="A17" s="193"/>
      <c r="B17" s="194"/>
      <c r="C17" s="192"/>
      <c r="D17" s="181" t="s">
        <v>146</v>
      </c>
      <c r="E17" s="182"/>
      <c r="F17" s="182"/>
      <c r="G17" s="182"/>
      <c r="H17" s="182"/>
      <c r="I17" s="190"/>
      <c r="J17" s="190"/>
      <c r="K17" s="190"/>
      <c r="L17" s="190"/>
      <c r="M17" s="219"/>
      <c r="N17" s="220"/>
      <c r="O17" s="220"/>
      <c r="P17" s="220"/>
      <c r="Q17" s="220"/>
      <c r="R17" s="220"/>
      <c r="S17" s="220"/>
      <c r="T17" s="220"/>
      <c r="U17" s="220"/>
    </row>
    <row r="18" s="151" customFormat="1" ht="20.1" customHeight="1" spans="1:21">
      <c r="A18" s="193"/>
      <c r="B18" s="194"/>
      <c r="C18" s="192"/>
      <c r="D18" s="181" t="s">
        <v>147</v>
      </c>
      <c r="E18" s="182"/>
      <c r="F18" s="182"/>
      <c r="G18" s="182"/>
      <c r="H18" s="182"/>
      <c r="I18" s="190"/>
      <c r="J18" s="190"/>
      <c r="K18" s="190"/>
      <c r="L18" s="190"/>
      <c r="M18" s="219"/>
      <c r="N18" s="220"/>
      <c r="O18" s="220"/>
      <c r="P18" s="220"/>
      <c r="Q18" s="220"/>
      <c r="R18" s="220"/>
      <c r="S18" s="220"/>
      <c r="T18" s="220"/>
      <c r="U18" s="220"/>
    </row>
    <row r="19" s="151" customFormat="1" ht="20.1" customHeight="1" spans="1:21">
      <c r="A19" s="195"/>
      <c r="B19" s="196"/>
      <c r="C19" s="192"/>
      <c r="D19" s="184" t="s">
        <v>148</v>
      </c>
      <c r="E19" s="182"/>
      <c r="F19" s="182"/>
      <c r="G19" s="182"/>
      <c r="H19" s="182"/>
      <c r="I19" s="182"/>
      <c r="J19" s="182"/>
      <c r="K19" s="182"/>
      <c r="L19" s="182"/>
      <c r="M19" s="182"/>
      <c r="N19" s="220"/>
      <c r="O19" s="220"/>
      <c r="P19" s="220"/>
      <c r="Q19" s="220"/>
      <c r="R19" s="220"/>
      <c r="S19" s="220"/>
      <c r="T19" s="220"/>
      <c r="U19" s="220"/>
    </row>
    <row r="20" s="151" customFormat="1" ht="20.1" customHeight="1" spans="1:21">
      <c r="A20" s="193"/>
      <c r="B20" s="194"/>
      <c r="C20" s="192"/>
      <c r="D20" s="184" t="s">
        <v>149</v>
      </c>
      <c r="E20" s="182"/>
      <c r="F20" s="182"/>
      <c r="G20" s="182"/>
      <c r="H20" s="182"/>
      <c r="I20" s="182"/>
      <c r="J20" s="182"/>
      <c r="K20" s="182"/>
      <c r="L20" s="182"/>
      <c r="M20" s="219"/>
      <c r="N20" s="220"/>
      <c r="O20" s="220"/>
      <c r="P20" s="220"/>
      <c r="Q20" s="220"/>
      <c r="R20" s="220"/>
      <c r="S20" s="220"/>
      <c r="T20" s="220"/>
      <c r="U20" s="220"/>
    </row>
    <row r="21" s="151" customFormat="1" ht="24.95" customHeight="1" spans="1:21">
      <c r="A21" s="193"/>
      <c r="B21" s="194"/>
      <c r="C21" s="192"/>
      <c r="D21" s="184" t="s">
        <v>150</v>
      </c>
      <c r="E21" s="182"/>
      <c r="F21" s="182"/>
      <c r="G21" s="182"/>
      <c r="H21" s="182"/>
      <c r="I21" s="182"/>
      <c r="J21" s="182"/>
      <c r="K21" s="182"/>
      <c r="L21" s="182"/>
      <c r="M21" s="219"/>
      <c r="N21" s="220"/>
      <c r="O21" s="220"/>
      <c r="P21" s="220"/>
      <c r="Q21" s="220"/>
      <c r="R21" s="220"/>
      <c r="S21" s="220"/>
      <c r="T21" s="220"/>
      <c r="U21" s="220"/>
    </row>
    <row r="22" s="151" customFormat="1" ht="18.95" customHeight="1" spans="1:21">
      <c r="A22" s="197"/>
      <c r="B22" s="197"/>
      <c r="C22" s="198"/>
      <c r="D22" s="184" t="s">
        <v>151</v>
      </c>
      <c r="E22" s="182"/>
      <c r="F22" s="182"/>
      <c r="G22" s="182"/>
      <c r="H22" s="182"/>
      <c r="I22" s="182"/>
      <c r="J22" s="182"/>
      <c r="K22" s="182"/>
      <c r="L22" s="182"/>
      <c r="M22" s="219"/>
      <c r="N22" s="220"/>
      <c r="O22" s="220"/>
      <c r="P22" s="220"/>
      <c r="Q22" s="220"/>
      <c r="R22" s="220"/>
      <c r="S22" s="220"/>
      <c r="T22" s="220"/>
      <c r="U22" s="220"/>
    </row>
    <row r="23" s="151" customFormat="1" ht="18.95" customHeight="1" spans="1:21">
      <c r="A23" s="199"/>
      <c r="B23" s="200"/>
      <c r="C23" s="198"/>
      <c r="D23" s="184" t="s">
        <v>152</v>
      </c>
      <c r="E23" s="182"/>
      <c r="F23" s="182"/>
      <c r="G23" s="182"/>
      <c r="H23" s="182"/>
      <c r="I23" s="182"/>
      <c r="J23" s="182"/>
      <c r="K23" s="182"/>
      <c r="L23" s="182"/>
      <c r="M23" s="219"/>
      <c r="N23" s="220"/>
      <c r="O23" s="220"/>
      <c r="P23" s="220"/>
      <c r="Q23" s="220"/>
      <c r="R23" s="220"/>
      <c r="S23" s="220"/>
      <c r="T23" s="220"/>
      <c r="U23" s="220"/>
    </row>
    <row r="24" s="151" customFormat="1" ht="18.95" customHeight="1" spans="1:21">
      <c r="A24" s="199"/>
      <c r="B24" s="200"/>
      <c r="C24" s="198"/>
      <c r="D24" s="184" t="s">
        <v>153</v>
      </c>
      <c r="E24" s="182"/>
      <c r="F24" s="182"/>
      <c r="G24" s="182"/>
      <c r="H24" s="182"/>
      <c r="I24" s="182"/>
      <c r="J24" s="182"/>
      <c r="K24" s="182"/>
      <c r="L24" s="182"/>
      <c r="M24" s="219"/>
      <c r="N24" s="220"/>
      <c r="O24" s="220"/>
      <c r="P24" s="220"/>
      <c r="Q24" s="220"/>
      <c r="R24" s="220"/>
      <c r="S24" s="220"/>
      <c r="T24" s="220"/>
      <c r="U24" s="220"/>
    </row>
    <row r="25" s="151" customFormat="1" ht="18.95" customHeight="1" spans="1:21">
      <c r="A25" s="199"/>
      <c r="B25" s="200"/>
      <c r="C25" s="198"/>
      <c r="D25" s="184" t="s">
        <v>154</v>
      </c>
      <c r="E25" s="182"/>
      <c r="F25" s="182"/>
      <c r="G25" s="182"/>
      <c r="H25" s="182"/>
      <c r="I25" s="182"/>
      <c r="J25" s="182"/>
      <c r="K25" s="182"/>
      <c r="L25" s="182"/>
      <c r="M25" s="219"/>
      <c r="N25" s="220"/>
      <c r="O25" s="220"/>
      <c r="P25" s="220"/>
      <c r="Q25" s="220"/>
      <c r="R25" s="220"/>
      <c r="S25" s="220"/>
      <c r="T25" s="220"/>
      <c r="U25" s="220"/>
    </row>
    <row r="26" s="151" customFormat="1" ht="18.95" customHeight="1" spans="1:21">
      <c r="A26" s="199"/>
      <c r="B26" s="200"/>
      <c r="C26" s="198"/>
      <c r="D26" s="184" t="s">
        <v>155</v>
      </c>
      <c r="E26" s="182"/>
      <c r="F26" s="182"/>
      <c r="G26" s="182"/>
      <c r="H26" s="182"/>
      <c r="I26" s="182"/>
      <c r="J26" s="182"/>
      <c r="K26" s="182"/>
      <c r="L26" s="182"/>
      <c r="M26" s="219"/>
      <c r="N26" s="220"/>
      <c r="O26" s="220"/>
      <c r="P26" s="220"/>
      <c r="Q26" s="220"/>
      <c r="R26" s="220"/>
      <c r="S26" s="220"/>
      <c r="T26" s="220"/>
      <c r="U26" s="220"/>
    </row>
    <row r="27" s="151" customFormat="1" ht="18.95" customHeight="1" spans="1:21">
      <c r="A27" s="199"/>
      <c r="B27" s="200"/>
      <c r="C27" s="198"/>
      <c r="D27" s="184" t="s">
        <v>156</v>
      </c>
      <c r="E27" s="182"/>
      <c r="F27" s="182"/>
      <c r="G27" s="182"/>
      <c r="H27" s="182"/>
      <c r="I27" s="182"/>
      <c r="J27" s="182"/>
      <c r="K27" s="182"/>
      <c r="L27" s="182"/>
      <c r="M27" s="219"/>
      <c r="N27" s="220"/>
      <c r="O27" s="220"/>
      <c r="P27" s="220"/>
      <c r="Q27" s="220"/>
      <c r="R27" s="220"/>
      <c r="S27" s="220"/>
      <c r="T27" s="220"/>
      <c r="U27" s="220"/>
    </row>
    <row r="28" s="151" customFormat="1" ht="18.95" customHeight="1" spans="1:21">
      <c r="A28" s="199"/>
      <c r="B28" s="200"/>
      <c r="C28" s="198"/>
      <c r="D28" s="184" t="s">
        <v>157</v>
      </c>
      <c r="E28" s="182"/>
      <c r="F28" s="182"/>
      <c r="G28" s="182"/>
      <c r="H28" s="182"/>
      <c r="I28" s="182"/>
      <c r="J28" s="182"/>
      <c r="K28" s="182"/>
      <c r="L28" s="182"/>
      <c r="M28" s="219"/>
      <c r="N28" s="220"/>
      <c r="O28" s="220"/>
      <c r="P28" s="220"/>
      <c r="Q28" s="220"/>
      <c r="R28" s="220"/>
      <c r="S28" s="220"/>
      <c r="T28" s="220"/>
      <c r="U28" s="220"/>
    </row>
    <row r="29" s="151" customFormat="1" ht="18.95" customHeight="1" spans="1:21">
      <c r="A29" s="199"/>
      <c r="B29" s="200"/>
      <c r="C29" s="198"/>
      <c r="D29" s="184" t="s">
        <v>158</v>
      </c>
      <c r="E29" s="182"/>
      <c r="F29" s="182"/>
      <c r="G29" s="182"/>
      <c r="H29" s="182"/>
      <c r="I29" s="182"/>
      <c r="J29" s="182"/>
      <c r="K29" s="182"/>
      <c r="L29" s="182"/>
      <c r="M29" s="219"/>
      <c r="N29" s="220"/>
      <c r="O29" s="220"/>
      <c r="P29" s="220"/>
      <c r="Q29" s="220"/>
      <c r="R29" s="220"/>
      <c r="S29" s="220"/>
      <c r="T29" s="220"/>
      <c r="U29" s="220"/>
    </row>
    <row r="30" s="151" customFormat="1" ht="18.95" customHeight="1" spans="1:21">
      <c r="A30" s="199"/>
      <c r="B30" s="200"/>
      <c r="C30" s="198"/>
      <c r="D30" s="184" t="s">
        <v>159</v>
      </c>
      <c r="E30" s="182">
        <v>72</v>
      </c>
      <c r="F30" s="182"/>
      <c r="G30" s="182"/>
      <c r="H30" s="182">
        <v>72</v>
      </c>
      <c r="I30" s="182"/>
      <c r="J30" s="182"/>
      <c r="K30" s="182"/>
      <c r="L30" s="182"/>
      <c r="M30" s="219"/>
      <c r="N30" s="220"/>
      <c r="O30" s="220"/>
      <c r="P30" s="220"/>
      <c r="Q30" s="220"/>
      <c r="R30" s="220"/>
      <c r="S30" s="220"/>
      <c r="T30" s="220"/>
      <c r="U30" s="220"/>
    </row>
    <row r="31" s="151" customFormat="1" ht="18.95" customHeight="1" spans="1:21">
      <c r="A31" s="201" t="s">
        <v>34</v>
      </c>
      <c r="B31" s="202"/>
      <c r="C31" s="180">
        <f>C7</f>
        <v>78777.75</v>
      </c>
      <c r="D31" s="184" t="s">
        <v>160</v>
      </c>
      <c r="E31" s="182"/>
      <c r="F31" s="182"/>
      <c r="G31" s="182"/>
      <c r="H31" s="182"/>
      <c r="I31" s="182"/>
      <c r="J31" s="182"/>
      <c r="K31" s="182"/>
      <c r="L31" s="182"/>
      <c r="M31" s="219"/>
      <c r="N31" s="220"/>
      <c r="O31" s="220"/>
      <c r="P31" s="220"/>
      <c r="Q31" s="220"/>
      <c r="R31" s="220"/>
      <c r="S31" s="220"/>
      <c r="T31" s="220"/>
      <c r="U31" s="220"/>
    </row>
    <row r="32" s="151" customFormat="1" ht="18.95" customHeight="1" spans="1:21">
      <c r="A32" s="203" t="s">
        <v>35</v>
      </c>
      <c r="B32" s="204"/>
      <c r="C32" s="183"/>
      <c r="D32" s="184" t="s">
        <v>161</v>
      </c>
      <c r="E32" s="182"/>
      <c r="F32" s="182"/>
      <c r="G32" s="182"/>
      <c r="H32" s="182"/>
      <c r="I32" s="182"/>
      <c r="J32" s="182"/>
      <c r="K32" s="182"/>
      <c r="L32" s="182"/>
      <c r="M32" s="219"/>
      <c r="N32" s="220"/>
      <c r="O32" s="220"/>
      <c r="P32" s="220"/>
      <c r="Q32" s="220"/>
      <c r="R32" s="220"/>
      <c r="S32" s="220"/>
      <c r="T32" s="220"/>
      <c r="U32" s="220"/>
    </row>
    <row r="33" s="151" customFormat="1" ht="24.95" customHeight="1" spans="1:21">
      <c r="A33" s="203" t="s">
        <v>162</v>
      </c>
      <c r="B33" s="204"/>
      <c r="C33" s="186"/>
      <c r="D33" s="184" t="s">
        <v>163</v>
      </c>
      <c r="E33" s="182"/>
      <c r="F33" s="182"/>
      <c r="G33" s="182"/>
      <c r="H33" s="182"/>
      <c r="I33" s="182"/>
      <c r="J33" s="182"/>
      <c r="K33" s="182"/>
      <c r="L33" s="182"/>
      <c r="M33" s="219"/>
      <c r="N33" s="220"/>
      <c r="O33" s="220"/>
      <c r="P33" s="220"/>
      <c r="Q33" s="220"/>
      <c r="R33" s="220"/>
      <c r="S33" s="220"/>
      <c r="T33" s="220"/>
      <c r="U33" s="220"/>
    </row>
    <row r="34" s="151" customFormat="1" ht="18.95" customHeight="1" spans="1:21">
      <c r="A34" s="203" t="s">
        <v>164</v>
      </c>
      <c r="B34" s="204"/>
      <c r="C34" s="186"/>
      <c r="D34" s="184" t="s">
        <v>165</v>
      </c>
      <c r="E34" s="182"/>
      <c r="F34" s="182"/>
      <c r="G34" s="182"/>
      <c r="H34" s="182"/>
      <c r="I34" s="182"/>
      <c r="J34" s="182"/>
      <c r="K34" s="182"/>
      <c r="L34" s="182"/>
      <c r="M34" s="219"/>
      <c r="N34" s="220"/>
      <c r="O34" s="220"/>
      <c r="P34" s="220"/>
      <c r="Q34" s="220"/>
      <c r="R34" s="220"/>
      <c r="S34" s="220"/>
      <c r="T34" s="220"/>
      <c r="U34" s="220"/>
    </row>
    <row r="35" s="151" customFormat="1" ht="18.95" customHeight="1" spans="1:21">
      <c r="A35" s="158" t="s">
        <v>166</v>
      </c>
      <c r="B35" s="160"/>
      <c r="C35" s="205">
        <f>C31</f>
        <v>78777.75</v>
      </c>
      <c r="D35" s="206" t="s">
        <v>167</v>
      </c>
      <c r="E35" s="182">
        <f>SUM(E11:E34)</f>
        <v>78777.75</v>
      </c>
      <c r="F35" s="182">
        <f>SUM(F11:F34)</f>
        <v>0</v>
      </c>
      <c r="G35" s="182">
        <f>SUM(G11:G34)</f>
        <v>0</v>
      </c>
      <c r="H35" s="182">
        <f>SUM(H11:H34)</f>
        <v>78777.75</v>
      </c>
      <c r="I35" s="182">
        <f>SUM(I11:I34)</f>
        <v>55543.22</v>
      </c>
      <c r="J35" s="182"/>
      <c r="K35" s="182"/>
      <c r="L35" s="182"/>
      <c r="M35" s="219"/>
      <c r="N35" s="220"/>
      <c r="O35" s="220"/>
      <c r="P35" s="220"/>
      <c r="Q35" s="220"/>
      <c r="R35" s="220"/>
      <c r="S35" s="220"/>
      <c r="T35" s="220"/>
      <c r="U35" s="220"/>
    </row>
    <row r="36" s="150" customFormat="1" ht="14.25" spans="1:4">
      <c r="A36" s="207"/>
      <c r="B36" s="207"/>
      <c r="D36" s="208"/>
    </row>
    <row r="37" s="150" customFormat="1" ht="14.25" spans="1:2">
      <c r="A37" s="207"/>
      <c r="B37" s="207"/>
    </row>
    <row r="38" s="150" customFormat="1" ht="14.25" spans="1:2">
      <c r="A38" s="207"/>
      <c r="B38" s="207"/>
    </row>
    <row r="39" s="150" customFormat="1" ht="14.25" spans="1:2">
      <c r="A39" s="207"/>
      <c r="B39" s="207"/>
    </row>
    <row r="40" s="150" customFormat="1" ht="14.25" spans="1:2">
      <c r="A40" s="207"/>
      <c r="B40" s="207"/>
    </row>
    <row r="41" s="150" customFormat="1" ht="14.25" spans="1:2">
      <c r="A41" s="207"/>
      <c r="B41" s="207"/>
    </row>
    <row r="42" s="150" customFormat="1" ht="14.25" spans="1:2">
      <c r="A42" s="207"/>
      <c r="B42" s="207"/>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0.393055555555556" right="0.275" top="0.432638888888889" bottom="0.629861111111111" header="0.354166666666667"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showGridLines="0" showZeros="0" workbookViewId="0">
      <selection activeCell="G11" sqref="G11:K29"/>
    </sheetView>
  </sheetViews>
  <sheetFormatPr defaultColWidth="7" defaultRowHeight="11.25"/>
  <cols>
    <col min="1" max="3" width="5.125" style="61" customWidth="1"/>
    <col min="4" max="4" width="24.375" style="61" customWidth="1"/>
    <col min="5" max="5" width="10.75" style="61" customWidth="1"/>
    <col min="6" max="6" width="10.5" style="61" customWidth="1"/>
    <col min="7" max="9" width="10.625" style="61" customWidth="1"/>
    <col min="10" max="10" width="10.375" style="61" customWidth="1"/>
    <col min="11" max="11" width="9.875" style="61" customWidth="1"/>
    <col min="12" max="12" width="10.125" style="61"/>
    <col min="13" max="13" width="7" style="61"/>
    <col min="14" max="14" width="8.375" style="61"/>
    <col min="15" max="16384" width="7" style="61"/>
  </cols>
  <sheetData>
    <row r="1" ht="42" customHeight="1" spans="1:11">
      <c r="A1" s="63" t="s">
        <v>168</v>
      </c>
      <c r="B1" s="63"/>
      <c r="C1" s="63"/>
      <c r="D1" s="63"/>
      <c r="E1" s="63"/>
      <c r="F1" s="63"/>
      <c r="G1" s="63"/>
      <c r="H1" s="63"/>
      <c r="I1" s="63"/>
      <c r="J1" s="63"/>
      <c r="K1" s="63"/>
    </row>
    <row r="2" ht="15" customHeight="1" spans="1:11">
      <c r="A2" s="64" t="s">
        <v>1</v>
      </c>
      <c r="B2" s="64"/>
      <c r="C2" s="64"/>
      <c r="D2" s="64"/>
      <c r="E2" s="64"/>
      <c r="F2" s="66"/>
      <c r="G2" s="66"/>
      <c r="H2" s="66"/>
      <c r="I2" s="66"/>
      <c r="J2" s="66"/>
      <c r="K2" s="86" t="s">
        <v>2</v>
      </c>
    </row>
    <row r="3" s="60" customFormat="1" ht="16.5" customHeight="1" spans="1:11">
      <c r="A3" s="67" t="s">
        <v>120</v>
      </c>
      <c r="B3" s="68"/>
      <c r="C3" s="69"/>
      <c r="D3" s="70" t="s">
        <v>169</v>
      </c>
      <c r="E3" s="71" t="s">
        <v>44</v>
      </c>
      <c r="F3" s="72"/>
      <c r="G3" s="72"/>
      <c r="H3" s="72"/>
      <c r="I3" s="72"/>
      <c r="J3" s="72"/>
      <c r="K3" s="72"/>
    </row>
    <row r="4" s="60" customFormat="1" ht="14.25" customHeight="1" spans="1:11">
      <c r="A4" s="73" t="s">
        <v>55</v>
      </c>
      <c r="B4" s="74" t="s">
        <v>56</v>
      </c>
      <c r="C4" s="74" t="s">
        <v>57</v>
      </c>
      <c r="D4" s="75"/>
      <c r="E4" s="71"/>
      <c r="F4" s="76" t="s">
        <v>122</v>
      </c>
      <c r="G4" s="76"/>
      <c r="H4" s="76"/>
      <c r="I4" s="87" t="s">
        <v>123</v>
      </c>
      <c r="J4" s="88"/>
      <c r="K4" s="89"/>
    </row>
    <row r="5" s="60" customFormat="1" ht="24" customHeight="1" spans="1:11">
      <c r="A5" s="73"/>
      <c r="B5" s="74"/>
      <c r="C5" s="74"/>
      <c r="D5" s="77"/>
      <c r="E5" s="71"/>
      <c r="F5" s="71" t="s">
        <v>18</v>
      </c>
      <c r="G5" s="71" t="s">
        <v>170</v>
      </c>
      <c r="H5" s="71" t="s">
        <v>171</v>
      </c>
      <c r="I5" s="71" t="s">
        <v>18</v>
      </c>
      <c r="J5" s="71" t="s">
        <v>126</v>
      </c>
      <c r="K5" s="71" t="s">
        <v>127</v>
      </c>
    </row>
    <row r="6" s="135" customFormat="1" ht="21" customHeight="1" spans="1:11">
      <c r="A6" s="78" t="s">
        <v>67</v>
      </c>
      <c r="B6" s="74" t="s">
        <v>67</v>
      </c>
      <c r="C6" s="74" t="s">
        <v>67</v>
      </c>
      <c r="D6" s="74" t="s">
        <v>67</v>
      </c>
      <c r="E6" s="72">
        <v>1</v>
      </c>
      <c r="F6" s="72">
        <v>2</v>
      </c>
      <c r="G6" s="72">
        <v>3</v>
      </c>
      <c r="H6" s="72">
        <v>4</v>
      </c>
      <c r="I6" s="72">
        <v>5</v>
      </c>
      <c r="J6" s="72">
        <v>6</v>
      </c>
      <c r="K6" s="72">
        <v>7</v>
      </c>
    </row>
    <row r="7" s="60" customFormat="1" ht="20" customHeight="1" spans="1:11">
      <c r="A7" s="136"/>
      <c r="B7" s="136"/>
      <c r="C7" s="136"/>
      <c r="D7" s="80" t="s">
        <v>8</v>
      </c>
      <c r="E7" s="82">
        <f>E8+E31+E34+E38+E43</f>
        <v>78777.75</v>
      </c>
      <c r="F7" s="82">
        <f t="shared" ref="F7:K7" si="0">F8+F31+F34+F38+F43</f>
        <v>58866.06</v>
      </c>
      <c r="G7" s="82">
        <f t="shared" si="0"/>
        <v>55041.91</v>
      </c>
      <c r="H7" s="82">
        <f t="shared" si="0"/>
        <v>3824.15</v>
      </c>
      <c r="I7" s="82">
        <f t="shared" si="0"/>
        <v>19911.69</v>
      </c>
      <c r="J7" s="82">
        <f t="shared" si="0"/>
        <v>1828.69</v>
      </c>
      <c r="K7" s="82">
        <f t="shared" si="0"/>
        <v>18083</v>
      </c>
    </row>
    <row r="8" s="62" customFormat="1" ht="20" customHeight="1" spans="1:11">
      <c r="A8" s="137" t="s">
        <v>68</v>
      </c>
      <c r="B8" s="138"/>
      <c r="C8" s="79"/>
      <c r="D8" s="80" t="s">
        <v>69</v>
      </c>
      <c r="E8" s="139">
        <f>E9+E12+E18+E21+E23+E26+E29</f>
        <v>69280.26</v>
      </c>
      <c r="F8" s="139">
        <f t="shared" ref="F8:K8" si="1">F9+F12+F18+F21+F23+F26+F29</f>
        <v>49444.57</v>
      </c>
      <c r="G8" s="139">
        <f t="shared" si="1"/>
        <v>45620.42</v>
      </c>
      <c r="H8" s="139">
        <f t="shared" si="1"/>
        <v>3824.15</v>
      </c>
      <c r="I8" s="139">
        <f t="shared" si="1"/>
        <v>19835.69</v>
      </c>
      <c r="J8" s="139">
        <f t="shared" si="1"/>
        <v>1824.69</v>
      </c>
      <c r="K8" s="139">
        <f t="shared" si="1"/>
        <v>18011</v>
      </c>
    </row>
    <row r="9" s="62" customFormat="1" ht="20" customHeight="1" spans="1:11">
      <c r="A9" s="137"/>
      <c r="B9" s="138" t="s">
        <v>70</v>
      </c>
      <c r="C9" s="79"/>
      <c r="D9" s="80" t="s">
        <v>71</v>
      </c>
      <c r="E9" s="139">
        <f>E10+E11</f>
        <v>194.77</v>
      </c>
      <c r="F9" s="139">
        <f>F10+F11</f>
        <v>178.77</v>
      </c>
      <c r="G9" s="139">
        <v>171.57</v>
      </c>
      <c r="H9" s="139">
        <v>7.2</v>
      </c>
      <c r="I9" s="82">
        <f t="shared" ref="I9:I11" si="2">J9+K9</f>
        <v>16</v>
      </c>
      <c r="J9" s="139">
        <v>16</v>
      </c>
      <c r="K9" s="139">
        <f>K10+K11</f>
        <v>0</v>
      </c>
    </row>
    <row r="10" s="62" customFormat="1" ht="20" customHeight="1" spans="1:11">
      <c r="A10" s="137"/>
      <c r="B10" s="138"/>
      <c r="C10" s="79" t="s">
        <v>70</v>
      </c>
      <c r="D10" s="80" t="s">
        <v>72</v>
      </c>
      <c r="E10" s="140">
        <v>182.77</v>
      </c>
      <c r="F10" s="82">
        <f t="shared" ref="F10:F17" si="3">G10+H10</f>
        <v>178.77</v>
      </c>
      <c r="G10" s="140">
        <v>171.57</v>
      </c>
      <c r="H10" s="140">
        <v>7.2</v>
      </c>
      <c r="I10" s="82">
        <f t="shared" si="2"/>
        <v>4</v>
      </c>
      <c r="J10" s="140">
        <v>4</v>
      </c>
      <c r="K10" s="140"/>
    </row>
    <row r="11" s="62" customFormat="1" ht="20" customHeight="1" spans="1:11">
      <c r="A11" s="137"/>
      <c r="B11" s="138"/>
      <c r="C11" s="79" t="s">
        <v>73</v>
      </c>
      <c r="D11" s="80" t="s">
        <v>74</v>
      </c>
      <c r="E11" s="140">
        <v>12</v>
      </c>
      <c r="F11" s="82">
        <f t="shared" si="3"/>
        <v>0</v>
      </c>
      <c r="G11" s="141">
        <v>0</v>
      </c>
      <c r="H11" s="141">
        <v>0</v>
      </c>
      <c r="I11" s="148">
        <f t="shared" si="2"/>
        <v>12</v>
      </c>
      <c r="J11" s="141">
        <v>12</v>
      </c>
      <c r="K11" s="141"/>
    </row>
    <row r="12" s="62" customFormat="1" ht="20" customHeight="1" spans="1:11">
      <c r="A12" s="137"/>
      <c r="B12" s="138" t="s">
        <v>75</v>
      </c>
      <c r="C12" s="79"/>
      <c r="D12" s="80" t="s">
        <v>76</v>
      </c>
      <c r="E12" s="140">
        <f>E13+E14+E15+E16+E17</f>
        <v>64689.06</v>
      </c>
      <c r="F12" s="140">
        <f t="shared" ref="F12:K12" si="4">F13+F14+F15+F16+F17</f>
        <v>45832.11</v>
      </c>
      <c r="G12" s="141">
        <f t="shared" si="4"/>
        <v>42209.37</v>
      </c>
      <c r="H12" s="141">
        <f t="shared" si="4"/>
        <v>3622.74</v>
      </c>
      <c r="I12" s="141">
        <f t="shared" si="4"/>
        <v>18856.95</v>
      </c>
      <c r="J12" s="141">
        <f t="shared" si="4"/>
        <v>895.95</v>
      </c>
      <c r="K12" s="141">
        <f t="shared" si="4"/>
        <v>17961</v>
      </c>
    </row>
    <row r="13" s="62" customFormat="1" ht="20" customHeight="1" spans="1:11">
      <c r="A13" s="137"/>
      <c r="B13" s="138"/>
      <c r="C13" s="79" t="s">
        <v>70</v>
      </c>
      <c r="D13" s="80" t="s">
        <v>77</v>
      </c>
      <c r="E13" s="81">
        <v>2387.49</v>
      </c>
      <c r="F13" s="82">
        <f t="shared" si="3"/>
        <v>494.54</v>
      </c>
      <c r="G13" s="142">
        <v>385.52</v>
      </c>
      <c r="H13" s="142">
        <v>109.02</v>
      </c>
      <c r="I13" s="148">
        <f t="shared" ref="I13:I17" si="5">J13+K13</f>
        <v>1892.95</v>
      </c>
      <c r="J13" s="142">
        <v>671.95</v>
      </c>
      <c r="K13" s="143">
        <v>1221</v>
      </c>
    </row>
    <row r="14" s="62" customFormat="1" ht="20" customHeight="1" spans="1:11">
      <c r="A14" s="137"/>
      <c r="B14" s="138"/>
      <c r="C14" s="79" t="s">
        <v>75</v>
      </c>
      <c r="D14" s="80" t="s">
        <v>78</v>
      </c>
      <c r="E14" s="81">
        <v>15607.94</v>
      </c>
      <c r="F14" s="82">
        <f t="shared" si="3"/>
        <v>15607.94</v>
      </c>
      <c r="G14" s="142">
        <v>15192.04</v>
      </c>
      <c r="H14" s="142">
        <v>415.9</v>
      </c>
      <c r="I14" s="148">
        <f t="shared" si="5"/>
        <v>0</v>
      </c>
      <c r="J14" s="142">
        <v>0</v>
      </c>
      <c r="K14" s="142"/>
    </row>
    <row r="15" s="62" customFormat="1" ht="20" customHeight="1" spans="1:11">
      <c r="A15" s="137"/>
      <c r="B15" s="138"/>
      <c r="C15" s="79" t="s">
        <v>79</v>
      </c>
      <c r="D15" s="80" t="s">
        <v>80</v>
      </c>
      <c r="E15" s="81">
        <v>14613.82</v>
      </c>
      <c r="F15" s="82">
        <f t="shared" si="3"/>
        <v>14580.82</v>
      </c>
      <c r="G15" s="142">
        <v>14176.41</v>
      </c>
      <c r="H15" s="142">
        <v>404.41</v>
      </c>
      <c r="I15" s="148">
        <f t="shared" si="5"/>
        <v>33</v>
      </c>
      <c r="J15" s="142">
        <v>33</v>
      </c>
      <c r="K15" s="142"/>
    </row>
    <row r="16" s="62" customFormat="1" ht="20" customHeight="1" spans="1:11">
      <c r="A16" s="137"/>
      <c r="B16" s="138"/>
      <c r="C16" s="79" t="s">
        <v>81</v>
      </c>
      <c r="D16" s="80" t="s">
        <v>82</v>
      </c>
      <c r="E16" s="81">
        <v>10541.3</v>
      </c>
      <c r="F16" s="82">
        <f t="shared" si="3"/>
        <v>9366.3</v>
      </c>
      <c r="G16" s="142">
        <v>6672.89</v>
      </c>
      <c r="H16" s="142">
        <v>2693.41</v>
      </c>
      <c r="I16" s="148">
        <f t="shared" si="5"/>
        <v>1175</v>
      </c>
      <c r="J16" s="142">
        <v>53</v>
      </c>
      <c r="K16" s="142">
        <v>1122</v>
      </c>
    </row>
    <row r="17" s="62" customFormat="1" ht="20" customHeight="1" spans="1:11">
      <c r="A17" s="137"/>
      <c r="B17" s="138"/>
      <c r="C17" s="79" t="s">
        <v>73</v>
      </c>
      <c r="D17" s="80" t="s">
        <v>83</v>
      </c>
      <c r="E17" s="81">
        <v>21538.51</v>
      </c>
      <c r="F17" s="82">
        <f t="shared" si="3"/>
        <v>5782.51</v>
      </c>
      <c r="G17" s="143">
        <f>1184.91+4597.6</f>
        <v>5782.51</v>
      </c>
      <c r="H17" s="142">
        <v>0</v>
      </c>
      <c r="I17" s="148">
        <f t="shared" si="5"/>
        <v>15756</v>
      </c>
      <c r="J17" s="142">
        <v>138</v>
      </c>
      <c r="K17" s="142">
        <v>15618</v>
      </c>
    </row>
    <row r="18" s="62" customFormat="1" ht="20" customHeight="1" spans="1:11">
      <c r="A18" s="137"/>
      <c r="B18" s="138" t="s">
        <v>79</v>
      </c>
      <c r="C18" s="79"/>
      <c r="D18" s="80" t="s">
        <v>84</v>
      </c>
      <c r="E18" s="81">
        <f>E19+E20</f>
        <v>1912.72</v>
      </c>
      <c r="F18" s="81">
        <f t="shared" ref="F18:K18" si="6">F19+F20</f>
        <v>1912.72</v>
      </c>
      <c r="G18" s="142">
        <f t="shared" si="6"/>
        <v>1774.52</v>
      </c>
      <c r="H18" s="142">
        <f t="shared" si="6"/>
        <v>138.2</v>
      </c>
      <c r="I18" s="142">
        <f t="shared" si="6"/>
        <v>0</v>
      </c>
      <c r="J18" s="142">
        <f t="shared" si="6"/>
        <v>0</v>
      </c>
      <c r="K18" s="142">
        <f t="shared" si="6"/>
        <v>0</v>
      </c>
    </row>
    <row r="19" s="62" customFormat="1" ht="20" customHeight="1" spans="1:11">
      <c r="A19" s="137"/>
      <c r="B19" s="138"/>
      <c r="C19" s="79" t="s">
        <v>75</v>
      </c>
      <c r="D19" s="80" t="s">
        <v>85</v>
      </c>
      <c r="E19" s="81">
        <v>1893.33</v>
      </c>
      <c r="F19" s="82">
        <f t="shared" ref="F19:F22" si="7">G19+H19</f>
        <v>1893.33</v>
      </c>
      <c r="G19" s="143">
        <f>1329.23+425.9</f>
        <v>1755.13</v>
      </c>
      <c r="H19" s="142">
        <v>138.2</v>
      </c>
      <c r="I19" s="148">
        <f t="shared" ref="I19:I22" si="8">J19+K19</f>
        <v>0</v>
      </c>
      <c r="J19" s="142">
        <v>0</v>
      </c>
      <c r="K19" s="142"/>
    </row>
    <row r="20" s="62" customFormat="1" ht="20" customHeight="1" spans="1:11">
      <c r="A20" s="137"/>
      <c r="B20" s="138"/>
      <c r="C20" s="79" t="s">
        <v>73</v>
      </c>
      <c r="D20" s="80" t="s">
        <v>86</v>
      </c>
      <c r="E20" s="81">
        <v>19.39</v>
      </c>
      <c r="F20" s="82">
        <f t="shared" si="7"/>
        <v>19.39</v>
      </c>
      <c r="G20" s="142">
        <v>19.39</v>
      </c>
      <c r="H20" s="142">
        <v>0</v>
      </c>
      <c r="I20" s="148">
        <f t="shared" si="8"/>
        <v>0</v>
      </c>
      <c r="J20" s="142">
        <v>0</v>
      </c>
      <c r="K20" s="142"/>
    </row>
    <row r="21" s="62" customFormat="1" ht="20" customHeight="1" spans="1:11">
      <c r="A21" s="137"/>
      <c r="B21" s="138" t="s">
        <v>81</v>
      </c>
      <c r="C21" s="79"/>
      <c r="D21" s="80" t="s">
        <v>87</v>
      </c>
      <c r="E21" s="81">
        <f>E22</f>
        <v>147.07</v>
      </c>
      <c r="F21" s="81">
        <f>F22</f>
        <v>145.57</v>
      </c>
      <c r="G21" s="142">
        <v>139.89</v>
      </c>
      <c r="H21" s="142">
        <v>5.68</v>
      </c>
      <c r="I21" s="148">
        <f t="shared" si="8"/>
        <v>1.5</v>
      </c>
      <c r="J21" s="142">
        <v>1.5</v>
      </c>
      <c r="K21" s="142">
        <f>K22</f>
        <v>0</v>
      </c>
    </row>
    <row r="22" s="62" customFormat="1" ht="20" customHeight="1" spans="1:11">
      <c r="A22" s="137"/>
      <c r="B22" s="138"/>
      <c r="C22" s="79" t="s">
        <v>73</v>
      </c>
      <c r="D22" s="80" t="s">
        <v>88</v>
      </c>
      <c r="E22" s="81">
        <v>147.07</v>
      </c>
      <c r="F22" s="82">
        <f t="shared" si="7"/>
        <v>145.57</v>
      </c>
      <c r="G22" s="143">
        <v>139.89</v>
      </c>
      <c r="H22" s="142">
        <v>5.68</v>
      </c>
      <c r="I22" s="148">
        <f t="shared" si="8"/>
        <v>1.5</v>
      </c>
      <c r="J22" s="142">
        <v>1.5</v>
      </c>
      <c r="K22" s="142"/>
    </row>
    <row r="23" s="62" customFormat="1" ht="20" customHeight="1" spans="1:11">
      <c r="A23" s="144"/>
      <c r="B23" s="79" t="s">
        <v>89</v>
      </c>
      <c r="C23" s="79"/>
      <c r="D23" s="80" t="s">
        <v>90</v>
      </c>
      <c r="E23" s="81">
        <f>E24+E25</f>
        <v>256.59</v>
      </c>
      <c r="F23" s="81">
        <f t="shared" ref="F23:K23" si="9">F24+F25</f>
        <v>206.59</v>
      </c>
      <c r="G23" s="142">
        <f t="shared" si="9"/>
        <v>197.38</v>
      </c>
      <c r="H23" s="142">
        <f t="shared" si="9"/>
        <v>9.21</v>
      </c>
      <c r="I23" s="142">
        <f t="shared" si="9"/>
        <v>50</v>
      </c>
      <c r="J23" s="142">
        <f t="shared" si="9"/>
        <v>0</v>
      </c>
      <c r="K23" s="142">
        <f t="shared" si="9"/>
        <v>50</v>
      </c>
    </row>
    <row r="24" s="62" customFormat="1" ht="20" customHeight="1" spans="1:11">
      <c r="A24" s="144"/>
      <c r="B24" s="79"/>
      <c r="C24" s="79" t="s">
        <v>70</v>
      </c>
      <c r="D24" s="80" t="s">
        <v>91</v>
      </c>
      <c r="E24" s="81">
        <v>202.64</v>
      </c>
      <c r="F24" s="82">
        <f t="shared" ref="F24:F28" si="10">G24+H24</f>
        <v>202.64</v>
      </c>
      <c r="G24" s="143">
        <v>193.43</v>
      </c>
      <c r="H24" s="142">
        <v>9.21</v>
      </c>
      <c r="I24" s="148">
        <f t="shared" ref="I24:I43" si="11">J24+K24</f>
        <v>0</v>
      </c>
      <c r="J24" s="142">
        <v>0</v>
      </c>
      <c r="K24" s="142"/>
    </row>
    <row r="25" s="62" customFormat="1" ht="20" customHeight="1" spans="1:11">
      <c r="A25" s="144"/>
      <c r="B25" s="79"/>
      <c r="C25" s="79" t="s">
        <v>73</v>
      </c>
      <c r="D25" s="80" t="s">
        <v>92</v>
      </c>
      <c r="E25" s="81">
        <v>53.95</v>
      </c>
      <c r="F25" s="82">
        <f t="shared" si="10"/>
        <v>3.95</v>
      </c>
      <c r="G25" s="142">
        <v>3.95</v>
      </c>
      <c r="H25" s="142">
        <v>0</v>
      </c>
      <c r="I25" s="148">
        <f t="shared" si="11"/>
        <v>50</v>
      </c>
      <c r="J25" s="142">
        <v>0</v>
      </c>
      <c r="K25" s="142">
        <v>50</v>
      </c>
    </row>
    <row r="26" s="62" customFormat="1" ht="20" customHeight="1" spans="1:11">
      <c r="A26" s="144"/>
      <c r="B26" s="79" t="s">
        <v>93</v>
      </c>
      <c r="C26" s="79"/>
      <c r="D26" s="80" t="s">
        <v>94</v>
      </c>
      <c r="E26" s="81">
        <f>E27+E28</f>
        <v>466.65</v>
      </c>
      <c r="F26" s="81">
        <f t="shared" ref="F26:K26" si="12">F27+F28</f>
        <v>466.65</v>
      </c>
      <c r="G26" s="142">
        <f t="shared" si="12"/>
        <v>452.93</v>
      </c>
      <c r="H26" s="142">
        <f t="shared" si="12"/>
        <v>13.72</v>
      </c>
      <c r="I26" s="142">
        <f t="shared" si="12"/>
        <v>0</v>
      </c>
      <c r="J26" s="142">
        <f t="shared" si="12"/>
        <v>0</v>
      </c>
      <c r="K26" s="142">
        <f t="shared" si="12"/>
        <v>0</v>
      </c>
    </row>
    <row r="27" s="62" customFormat="1" ht="20" customHeight="1" spans="1:11">
      <c r="A27" s="144"/>
      <c r="B27" s="79"/>
      <c r="C27" s="79" t="s">
        <v>70</v>
      </c>
      <c r="D27" s="80" t="s">
        <v>95</v>
      </c>
      <c r="E27" s="81">
        <v>447.63</v>
      </c>
      <c r="F27" s="82">
        <f t="shared" si="10"/>
        <v>447.63</v>
      </c>
      <c r="G27" s="143">
        <f>305.91+128</f>
        <v>433.91</v>
      </c>
      <c r="H27" s="142">
        <v>13.72</v>
      </c>
      <c r="I27" s="148">
        <f t="shared" si="11"/>
        <v>0</v>
      </c>
      <c r="J27" s="142">
        <v>0</v>
      </c>
      <c r="K27" s="142"/>
    </row>
    <row r="28" s="62" customFormat="1" ht="20" customHeight="1" spans="1:11">
      <c r="A28" s="144"/>
      <c r="B28" s="79"/>
      <c r="C28" s="79" t="s">
        <v>73</v>
      </c>
      <c r="D28" s="80" t="s">
        <v>96</v>
      </c>
      <c r="E28" s="81">
        <v>19.02</v>
      </c>
      <c r="F28" s="82">
        <f t="shared" si="10"/>
        <v>19.02</v>
      </c>
      <c r="G28" s="142">
        <v>19.02</v>
      </c>
      <c r="H28" s="142">
        <v>0</v>
      </c>
      <c r="I28" s="148">
        <f t="shared" si="11"/>
        <v>0</v>
      </c>
      <c r="J28" s="142">
        <v>0</v>
      </c>
      <c r="K28" s="142"/>
    </row>
    <row r="29" s="61" customFormat="1" ht="20" customHeight="1" spans="1:11">
      <c r="A29" s="144"/>
      <c r="B29" s="79" t="s">
        <v>73</v>
      </c>
      <c r="C29" s="79"/>
      <c r="D29" s="80" t="s">
        <v>97</v>
      </c>
      <c r="E29" s="81">
        <f t="shared" ref="E29:E32" si="13">E30</f>
        <v>1613.4</v>
      </c>
      <c r="F29" s="81">
        <f t="shared" ref="F29:F32" si="14">F30</f>
        <v>702.16</v>
      </c>
      <c r="G29" s="142">
        <v>674.76</v>
      </c>
      <c r="H29" s="142">
        <v>27.4</v>
      </c>
      <c r="I29" s="148">
        <f t="shared" si="11"/>
        <v>911.24</v>
      </c>
      <c r="J29" s="142">
        <v>911.24</v>
      </c>
      <c r="K29" s="142">
        <f t="shared" ref="K29:K32" si="15">K30</f>
        <v>0</v>
      </c>
    </row>
    <row r="30" s="61" customFormat="1" ht="20" customHeight="1" spans="1:11">
      <c r="A30" s="144"/>
      <c r="B30" s="79"/>
      <c r="C30" s="79" t="s">
        <v>73</v>
      </c>
      <c r="D30" s="80" t="s">
        <v>98</v>
      </c>
      <c r="E30" s="81">
        <v>1613.4</v>
      </c>
      <c r="F30" s="82">
        <f>G30+H30</f>
        <v>702.16</v>
      </c>
      <c r="G30" s="81">
        <v>674.76</v>
      </c>
      <c r="H30" s="81">
        <v>27.4</v>
      </c>
      <c r="I30" s="82">
        <f t="shared" si="11"/>
        <v>911.24</v>
      </c>
      <c r="J30" s="81">
        <v>911.24</v>
      </c>
      <c r="K30" s="81"/>
    </row>
    <row r="31" s="61" customFormat="1" ht="20" customHeight="1" spans="1:11">
      <c r="A31" s="144" t="s">
        <v>99</v>
      </c>
      <c r="B31" s="79"/>
      <c r="C31" s="79"/>
      <c r="D31" s="80" t="s">
        <v>100</v>
      </c>
      <c r="E31" s="81">
        <f t="shared" si="13"/>
        <v>4</v>
      </c>
      <c r="F31" s="81">
        <f t="shared" si="14"/>
        <v>0</v>
      </c>
      <c r="G31" s="81">
        <v>0</v>
      </c>
      <c r="H31" s="81">
        <v>0</v>
      </c>
      <c r="I31" s="82">
        <f t="shared" si="11"/>
        <v>4</v>
      </c>
      <c r="J31" s="81">
        <v>4</v>
      </c>
      <c r="K31" s="81">
        <f t="shared" si="15"/>
        <v>0</v>
      </c>
    </row>
    <row r="32" s="61" customFormat="1" ht="20" customHeight="1" spans="1:11">
      <c r="A32" s="144"/>
      <c r="B32" s="79" t="s">
        <v>79</v>
      </c>
      <c r="C32" s="79"/>
      <c r="D32" s="80" t="s">
        <v>101</v>
      </c>
      <c r="E32" s="81">
        <f t="shared" si="13"/>
        <v>4</v>
      </c>
      <c r="F32" s="81">
        <f t="shared" si="14"/>
        <v>0</v>
      </c>
      <c r="G32" s="81">
        <v>0</v>
      </c>
      <c r="H32" s="81">
        <v>0</v>
      </c>
      <c r="I32" s="82">
        <f t="shared" si="11"/>
        <v>4</v>
      </c>
      <c r="J32" s="81">
        <v>4</v>
      </c>
      <c r="K32" s="81">
        <f t="shared" si="15"/>
        <v>0</v>
      </c>
    </row>
    <row r="33" s="61" customFormat="1" ht="20" customHeight="1" spans="1:11">
      <c r="A33" s="144"/>
      <c r="B33" s="79"/>
      <c r="C33" s="79" t="s">
        <v>93</v>
      </c>
      <c r="D33" s="80" t="s">
        <v>102</v>
      </c>
      <c r="E33" s="81">
        <v>4</v>
      </c>
      <c r="F33" s="82">
        <f t="shared" ref="F33:F43" si="16">G33+H33</f>
        <v>0</v>
      </c>
      <c r="G33" s="81">
        <v>0</v>
      </c>
      <c r="H33" s="81">
        <v>0</v>
      </c>
      <c r="I33" s="82">
        <f t="shared" si="11"/>
        <v>4</v>
      </c>
      <c r="J33" s="81">
        <v>4</v>
      </c>
      <c r="K33" s="81"/>
    </row>
    <row r="34" s="61" customFormat="1" ht="20" customHeight="1" spans="1:11">
      <c r="A34" s="144" t="s">
        <v>103</v>
      </c>
      <c r="B34" s="79"/>
      <c r="C34" s="79"/>
      <c r="D34" s="80" t="s">
        <v>104</v>
      </c>
      <c r="E34" s="81">
        <f>E35</f>
        <v>5894.15</v>
      </c>
      <c r="F34" s="81">
        <f>F35</f>
        <v>5894.15</v>
      </c>
      <c r="G34" s="81">
        <v>5894.15</v>
      </c>
      <c r="H34" s="81">
        <v>0</v>
      </c>
      <c r="I34" s="82">
        <f t="shared" si="11"/>
        <v>0</v>
      </c>
      <c r="J34" s="81">
        <v>0</v>
      </c>
      <c r="K34" s="81">
        <f>K35</f>
        <v>0</v>
      </c>
    </row>
    <row r="35" s="61" customFormat="1" ht="20" customHeight="1" spans="1:11">
      <c r="A35" s="144"/>
      <c r="B35" s="79" t="s">
        <v>105</v>
      </c>
      <c r="C35" s="79"/>
      <c r="D35" s="80" t="s">
        <v>106</v>
      </c>
      <c r="E35" s="81">
        <f>E36+E37</f>
        <v>5894.15</v>
      </c>
      <c r="F35" s="81">
        <f>F36+F37</f>
        <v>5894.15</v>
      </c>
      <c r="G35" s="81">
        <v>5894.15</v>
      </c>
      <c r="H35" s="81">
        <v>0</v>
      </c>
      <c r="I35" s="82">
        <f t="shared" si="11"/>
        <v>0</v>
      </c>
      <c r="J35" s="81">
        <v>0</v>
      </c>
      <c r="K35" s="81">
        <f>K36+K37</f>
        <v>0</v>
      </c>
    </row>
    <row r="36" s="61" customFormat="1" ht="20" customHeight="1" spans="1:11">
      <c r="A36" s="144"/>
      <c r="B36" s="79"/>
      <c r="C36" s="79" t="s">
        <v>70</v>
      </c>
      <c r="D36" s="80" t="s">
        <v>107</v>
      </c>
      <c r="E36" s="81">
        <v>17.7</v>
      </c>
      <c r="F36" s="82">
        <f t="shared" si="16"/>
        <v>17.7</v>
      </c>
      <c r="G36" s="81">
        <v>17.7</v>
      </c>
      <c r="H36" s="81">
        <v>0</v>
      </c>
      <c r="I36" s="82">
        <f t="shared" si="11"/>
        <v>0</v>
      </c>
      <c r="J36" s="81">
        <v>0</v>
      </c>
      <c r="K36" s="81"/>
    </row>
    <row r="37" s="61" customFormat="1" ht="20" customHeight="1" spans="1:11">
      <c r="A37" s="144"/>
      <c r="B37" s="79"/>
      <c r="C37" s="79" t="s">
        <v>105</v>
      </c>
      <c r="D37" s="80" t="s">
        <v>108</v>
      </c>
      <c r="E37" s="81">
        <v>5876.45</v>
      </c>
      <c r="F37" s="82">
        <f t="shared" si="16"/>
        <v>5876.45</v>
      </c>
      <c r="G37" s="81">
        <v>5876.45</v>
      </c>
      <c r="H37" s="81">
        <v>0</v>
      </c>
      <c r="I37" s="82">
        <f t="shared" si="11"/>
        <v>0</v>
      </c>
      <c r="J37" s="81">
        <v>0</v>
      </c>
      <c r="K37" s="81"/>
    </row>
    <row r="38" s="61" customFormat="1" ht="20" customHeight="1" spans="1:11">
      <c r="A38" s="144" t="s">
        <v>109</v>
      </c>
      <c r="B38" s="79"/>
      <c r="C38" s="79"/>
      <c r="D38" s="80" t="s">
        <v>110</v>
      </c>
      <c r="E38" s="81">
        <v>3527.34</v>
      </c>
      <c r="F38" s="82">
        <f t="shared" si="16"/>
        <v>3527.34</v>
      </c>
      <c r="G38" s="81">
        <v>3527.34</v>
      </c>
      <c r="H38" s="81">
        <v>0</v>
      </c>
      <c r="I38" s="82">
        <f t="shared" si="11"/>
        <v>0</v>
      </c>
      <c r="J38" s="81">
        <v>0</v>
      </c>
      <c r="K38" s="81"/>
    </row>
    <row r="39" s="61" customFormat="1" ht="20" customHeight="1" spans="1:11">
      <c r="A39" s="144"/>
      <c r="B39" s="79" t="s">
        <v>111</v>
      </c>
      <c r="C39" s="79"/>
      <c r="D39" s="80" t="s">
        <v>112</v>
      </c>
      <c r="E39" s="81">
        <v>3527.34</v>
      </c>
      <c r="F39" s="82">
        <f t="shared" si="16"/>
        <v>3527.34</v>
      </c>
      <c r="G39" s="81">
        <v>3527.34</v>
      </c>
      <c r="H39" s="81">
        <v>0</v>
      </c>
      <c r="I39" s="82">
        <f t="shared" si="11"/>
        <v>0</v>
      </c>
      <c r="J39" s="81">
        <v>0</v>
      </c>
      <c r="K39" s="81"/>
    </row>
    <row r="40" s="61" customFormat="1" ht="20" customHeight="1" spans="1:11">
      <c r="A40" s="144"/>
      <c r="B40" s="79"/>
      <c r="C40" s="79" t="s">
        <v>70</v>
      </c>
      <c r="D40" s="80" t="s">
        <v>113</v>
      </c>
      <c r="E40" s="81">
        <v>11.29</v>
      </c>
      <c r="F40" s="82">
        <f t="shared" si="16"/>
        <v>11.29</v>
      </c>
      <c r="G40" s="81">
        <v>11.29</v>
      </c>
      <c r="H40" s="81">
        <v>0</v>
      </c>
      <c r="I40" s="82">
        <f t="shared" si="11"/>
        <v>0</v>
      </c>
      <c r="J40" s="81">
        <v>0</v>
      </c>
      <c r="K40" s="81"/>
    </row>
    <row r="41" s="61" customFormat="1" ht="20" customHeight="1" spans="1:11">
      <c r="A41" s="144"/>
      <c r="B41" s="79"/>
      <c r="C41" s="79" t="s">
        <v>75</v>
      </c>
      <c r="D41" s="80" t="s">
        <v>114</v>
      </c>
      <c r="E41" s="81">
        <v>2813.27</v>
      </c>
      <c r="F41" s="82">
        <f t="shared" si="16"/>
        <v>2813.27</v>
      </c>
      <c r="G41" s="81">
        <v>2813.27</v>
      </c>
      <c r="H41" s="81">
        <v>0</v>
      </c>
      <c r="I41" s="82">
        <f t="shared" si="11"/>
        <v>0</v>
      </c>
      <c r="J41" s="81">
        <v>0</v>
      </c>
      <c r="K41" s="81"/>
    </row>
    <row r="42" s="61" customFormat="1" ht="20" customHeight="1" spans="1:11">
      <c r="A42" s="145"/>
      <c r="B42" s="145"/>
      <c r="C42" s="145" t="s">
        <v>73</v>
      </c>
      <c r="D42" s="146" t="s">
        <v>115</v>
      </c>
      <c r="E42" s="81">
        <v>702.78</v>
      </c>
      <c r="F42" s="82">
        <f t="shared" si="16"/>
        <v>702.78</v>
      </c>
      <c r="G42" s="81">
        <v>702.78</v>
      </c>
      <c r="H42" s="81">
        <v>0</v>
      </c>
      <c r="I42" s="82">
        <f t="shared" si="11"/>
        <v>0</v>
      </c>
      <c r="J42" s="81">
        <v>0</v>
      </c>
      <c r="K42" s="81"/>
    </row>
    <row r="43" s="62" customFormat="1" ht="19" customHeight="1" spans="1:11">
      <c r="A43" s="78">
        <v>229</v>
      </c>
      <c r="B43" s="78">
        <v>60</v>
      </c>
      <c r="C43" s="78">
        <v>4</v>
      </c>
      <c r="D43" s="146" t="s">
        <v>118</v>
      </c>
      <c r="E43" s="147">
        <v>72</v>
      </c>
      <c r="F43" s="147"/>
      <c r="G43" s="147"/>
      <c r="H43" s="147"/>
      <c r="I43" s="147">
        <v>72</v>
      </c>
      <c r="J43" s="147"/>
      <c r="K43" s="147">
        <v>72</v>
      </c>
    </row>
    <row r="44" s="62" customFormat="1" ht="14.25"/>
    <row r="45" s="62" customFormat="1" ht="14.25"/>
    <row r="46" s="62" customFormat="1" ht="14.25"/>
  </sheetData>
  <mergeCells count="11">
    <mergeCell ref="A1:K1"/>
    <mergeCell ref="A2:E2"/>
    <mergeCell ref="A3:C3"/>
    <mergeCell ref="F3:K3"/>
    <mergeCell ref="F4:H4"/>
    <mergeCell ref="I4:K4"/>
    <mergeCell ref="A4:A5"/>
    <mergeCell ref="B4:B5"/>
    <mergeCell ref="C4:C5"/>
    <mergeCell ref="D3:D5"/>
    <mergeCell ref="E3:E5"/>
  </mergeCells>
  <pageMargins left="0.708333333333333" right="0.747916666666667" top="0.472222222222222" bottom="0.550694444444444" header="0.314583333333333" footer="0.432638888888889"/>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showGridLines="0" showZeros="0" workbookViewId="0">
      <selection activeCell="T14" sqref="T14"/>
    </sheetView>
  </sheetViews>
  <sheetFormatPr defaultColWidth="8.875" defaultRowHeight="13.5"/>
  <cols>
    <col min="1" max="2" width="5.625" style="103" customWidth="1"/>
    <col min="3" max="3" width="18.25" style="103" customWidth="1"/>
    <col min="4" max="5" width="5.375" style="103" customWidth="1"/>
    <col min="6" max="6" width="18.375" style="103" customWidth="1"/>
    <col min="7" max="8" width="11.5" style="103" customWidth="1"/>
    <col min="9" max="9" width="8.625" style="103" customWidth="1"/>
    <col min="10" max="15" width="7.375" style="103" customWidth="1"/>
    <col min="16" max="16" width="13.625" style="103" customWidth="1"/>
    <col min="17" max="17" width="7.375" style="103" customWidth="1"/>
    <col min="18" max="32" width="9" style="103"/>
    <col min="33" max="16352" width="8.875" style="103"/>
    <col min="16353" max="16380" width="9" style="103"/>
    <col min="16381" max="16384" width="8.875" style="103"/>
  </cols>
  <sheetData>
    <row r="1" s="102" customFormat="1" ht="42" customHeight="1" spans="1:17">
      <c r="A1" s="104" t="s">
        <v>172</v>
      </c>
      <c r="B1" s="104"/>
      <c r="C1" s="104"/>
      <c r="D1" s="104"/>
      <c r="E1" s="104"/>
      <c r="F1" s="104"/>
      <c r="G1" s="104"/>
      <c r="H1" s="104"/>
      <c r="I1" s="104"/>
      <c r="J1" s="104"/>
      <c r="K1" s="104"/>
      <c r="L1" s="104"/>
      <c r="M1" s="104"/>
      <c r="N1" s="104"/>
      <c r="O1" s="104"/>
      <c r="P1" s="104"/>
      <c r="Q1" s="104"/>
    </row>
    <row r="2" s="102" customFormat="1" ht="15" customHeight="1" spans="1:17">
      <c r="A2" s="27" t="s">
        <v>1</v>
      </c>
      <c r="B2" s="25"/>
      <c r="C2" s="25"/>
      <c r="D2" s="25"/>
      <c r="E2" s="25"/>
      <c r="F2" s="25"/>
      <c r="P2" s="127" t="s">
        <v>2</v>
      </c>
      <c r="Q2" s="127"/>
    </row>
    <row r="3" ht="20.1" customHeight="1" spans="1:17">
      <c r="A3" s="105" t="s">
        <v>173</v>
      </c>
      <c r="B3" s="106"/>
      <c r="C3" s="107"/>
      <c r="D3" s="105" t="s">
        <v>174</v>
      </c>
      <c r="E3" s="106"/>
      <c r="F3" s="107"/>
      <c r="G3" s="108" t="s">
        <v>121</v>
      </c>
      <c r="H3" s="109"/>
      <c r="I3" s="109"/>
      <c r="J3" s="109"/>
      <c r="K3" s="109"/>
      <c r="L3" s="109"/>
      <c r="M3" s="109"/>
      <c r="N3" s="109"/>
      <c r="O3" s="109"/>
      <c r="P3" s="109"/>
      <c r="Q3" s="130"/>
    </row>
    <row r="4" ht="20.1" customHeight="1" spans="1:17">
      <c r="A4" s="110"/>
      <c r="B4" s="111"/>
      <c r="C4" s="112"/>
      <c r="D4" s="110"/>
      <c r="E4" s="111"/>
      <c r="F4" s="112"/>
      <c r="G4" s="113" t="s">
        <v>8</v>
      </c>
      <c r="H4" s="113" t="s">
        <v>48</v>
      </c>
      <c r="I4" s="128"/>
      <c r="J4" s="129" t="s">
        <v>49</v>
      </c>
      <c r="K4" s="130"/>
      <c r="L4" s="130"/>
      <c r="M4" s="130"/>
      <c r="N4" s="130"/>
      <c r="O4" s="130"/>
      <c r="P4" s="113" t="s">
        <v>50</v>
      </c>
      <c r="Q4" s="133" t="s">
        <v>175</v>
      </c>
    </row>
    <row r="5" ht="20.1" customHeight="1" spans="1:17">
      <c r="A5" s="114"/>
      <c r="B5" s="115"/>
      <c r="C5" s="116"/>
      <c r="D5" s="114"/>
      <c r="E5" s="115"/>
      <c r="F5" s="116"/>
      <c r="G5" s="117"/>
      <c r="H5" s="118"/>
      <c r="I5" s="131"/>
      <c r="J5" s="132" t="s">
        <v>18</v>
      </c>
      <c r="K5" s="132" t="s">
        <v>62</v>
      </c>
      <c r="L5" s="132" t="s">
        <v>63</v>
      </c>
      <c r="M5" s="132" t="s">
        <v>64</v>
      </c>
      <c r="N5" s="132" t="s">
        <v>65</v>
      </c>
      <c r="O5" s="132" t="s">
        <v>66</v>
      </c>
      <c r="P5" s="117"/>
      <c r="Q5" s="134"/>
    </row>
    <row r="6" ht="27" customHeight="1" spans="1:17">
      <c r="A6" s="119" t="s">
        <v>55</v>
      </c>
      <c r="B6" s="119" t="s">
        <v>56</v>
      </c>
      <c r="C6" s="119" t="s">
        <v>43</v>
      </c>
      <c r="D6" s="119" t="s">
        <v>55</v>
      </c>
      <c r="E6" s="119" t="s">
        <v>56</v>
      </c>
      <c r="F6" s="119" t="s">
        <v>43</v>
      </c>
      <c r="G6" s="117"/>
      <c r="H6" s="113" t="s">
        <v>59</v>
      </c>
      <c r="I6" s="113" t="s">
        <v>60</v>
      </c>
      <c r="J6" s="113"/>
      <c r="K6" s="113"/>
      <c r="L6" s="113"/>
      <c r="M6" s="113"/>
      <c r="N6" s="113"/>
      <c r="O6" s="113"/>
      <c r="P6" s="117"/>
      <c r="Q6" s="117"/>
    </row>
    <row r="7" ht="35.1" customHeight="1" spans="1:17">
      <c r="A7" s="120" t="s">
        <v>176</v>
      </c>
      <c r="B7" s="120"/>
      <c r="C7" s="121" t="s">
        <v>177</v>
      </c>
      <c r="D7" s="120" t="s">
        <v>178</v>
      </c>
      <c r="E7" s="120"/>
      <c r="F7" s="122" t="s">
        <v>179</v>
      </c>
      <c r="G7" s="123">
        <f>H7+J7+P7</f>
        <v>50960.5</v>
      </c>
      <c r="H7" s="123">
        <v>47653.58</v>
      </c>
      <c r="I7" s="123"/>
      <c r="J7" s="123">
        <f>L7</f>
        <v>128</v>
      </c>
      <c r="K7" s="123"/>
      <c r="L7" s="123">
        <v>128</v>
      </c>
      <c r="M7" s="123"/>
      <c r="N7" s="123"/>
      <c r="O7" s="123"/>
      <c r="P7" s="123">
        <v>3178.92</v>
      </c>
      <c r="Q7" s="123"/>
    </row>
    <row r="8" ht="35.1" customHeight="1" spans="1:17">
      <c r="A8" s="124">
        <v>302</v>
      </c>
      <c r="B8" s="124"/>
      <c r="C8" s="121" t="s">
        <v>180</v>
      </c>
      <c r="D8" s="124">
        <v>502</v>
      </c>
      <c r="E8" s="125"/>
      <c r="F8" s="125" t="s">
        <v>181</v>
      </c>
      <c r="G8" s="123">
        <f>H8+J8+P8</f>
        <v>3824.15</v>
      </c>
      <c r="H8" s="126">
        <v>3824.15</v>
      </c>
      <c r="I8" s="126"/>
      <c r="J8" s="123">
        <f>L8</f>
        <v>0</v>
      </c>
      <c r="K8" s="126"/>
      <c r="L8" s="126"/>
      <c r="M8" s="126"/>
      <c r="N8" s="126"/>
      <c r="O8" s="126"/>
      <c r="P8" s="126"/>
      <c r="Q8" s="125"/>
    </row>
    <row r="9" ht="35.1" customHeight="1" spans="1:17">
      <c r="A9" s="124">
        <v>303</v>
      </c>
      <c r="B9" s="124"/>
      <c r="C9" s="124" t="s">
        <v>182</v>
      </c>
      <c r="D9" s="124">
        <v>509</v>
      </c>
      <c r="E9" s="125"/>
      <c r="F9" s="125" t="s">
        <v>182</v>
      </c>
      <c r="G9" s="123">
        <f>H9+J9+P9</f>
        <v>4081.41</v>
      </c>
      <c r="H9" s="126">
        <v>2236.8</v>
      </c>
      <c r="I9" s="126"/>
      <c r="J9" s="123">
        <f>L9</f>
        <v>0</v>
      </c>
      <c r="K9" s="126"/>
      <c r="L9" s="126"/>
      <c r="M9" s="126"/>
      <c r="N9" s="126"/>
      <c r="O9" s="126"/>
      <c r="P9" s="126">
        <v>1844.61</v>
      </c>
      <c r="Q9" s="125"/>
    </row>
    <row r="10" ht="35.1" customHeight="1" spans="1:17">
      <c r="A10" s="125"/>
      <c r="B10" s="125"/>
      <c r="C10" s="125"/>
      <c r="D10" s="125"/>
      <c r="E10" s="125"/>
      <c r="F10" s="125"/>
      <c r="G10" s="126"/>
      <c r="H10" s="126"/>
      <c r="I10" s="126"/>
      <c r="J10" s="126"/>
      <c r="K10" s="126"/>
      <c r="L10" s="126"/>
      <c r="M10" s="126"/>
      <c r="N10" s="126"/>
      <c r="O10" s="126"/>
      <c r="P10" s="126"/>
      <c r="Q10" s="125"/>
    </row>
    <row r="11" ht="35.1" customHeight="1" spans="1:17">
      <c r="A11" s="125"/>
      <c r="B11" s="125"/>
      <c r="C11" s="125"/>
      <c r="D11" s="125"/>
      <c r="E11" s="125"/>
      <c r="F11" s="125"/>
      <c r="G11" s="126"/>
      <c r="H11" s="126"/>
      <c r="I11" s="126"/>
      <c r="J11" s="126"/>
      <c r="K11" s="126"/>
      <c r="L11" s="126"/>
      <c r="M11" s="126"/>
      <c r="N11" s="126"/>
      <c r="O11" s="126"/>
      <c r="P11" s="126"/>
      <c r="Q11" s="125"/>
    </row>
    <row r="12" ht="35.1" customHeight="1" spans="1:17">
      <c r="A12" s="125"/>
      <c r="B12" s="125"/>
      <c r="C12" s="125"/>
      <c r="D12" s="125"/>
      <c r="E12" s="125"/>
      <c r="F12" s="125"/>
      <c r="G12" s="126"/>
      <c r="H12" s="126"/>
      <c r="I12" s="126"/>
      <c r="J12" s="126"/>
      <c r="K12" s="126"/>
      <c r="L12" s="126"/>
      <c r="M12" s="126"/>
      <c r="N12" s="126"/>
      <c r="O12" s="126"/>
      <c r="P12" s="126"/>
      <c r="Q12" s="125"/>
    </row>
    <row r="13" ht="35.1" customHeight="1" spans="1:17">
      <c r="A13" s="125"/>
      <c r="B13" s="125"/>
      <c r="C13" s="125"/>
      <c r="D13" s="125"/>
      <c r="E13" s="125"/>
      <c r="F13" s="125"/>
      <c r="G13" s="126"/>
      <c r="H13" s="126"/>
      <c r="I13" s="126"/>
      <c r="J13" s="126"/>
      <c r="K13" s="126"/>
      <c r="L13" s="126"/>
      <c r="M13" s="126"/>
      <c r="N13" s="126"/>
      <c r="O13" s="126"/>
      <c r="P13" s="126"/>
      <c r="Q13" s="125"/>
    </row>
    <row r="14" ht="35.1" customHeight="1" spans="1:17">
      <c r="A14" s="125"/>
      <c r="B14" s="125"/>
      <c r="C14" s="125" t="s">
        <v>8</v>
      </c>
      <c r="D14" s="125"/>
      <c r="E14" s="125"/>
      <c r="F14" s="125"/>
      <c r="G14" s="126">
        <f>SUM(G7:G13)</f>
        <v>58866.06</v>
      </c>
      <c r="H14" s="126">
        <f t="shared" ref="H14:P14" si="0">SUM(H7:H13)</f>
        <v>53714.53</v>
      </c>
      <c r="I14" s="126">
        <f t="shared" si="0"/>
        <v>0</v>
      </c>
      <c r="J14" s="126">
        <f t="shared" si="0"/>
        <v>128</v>
      </c>
      <c r="K14" s="126">
        <f t="shared" si="0"/>
        <v>0</v>
      </c>
      <c r="L14" s="126">
        <f t="shared" si="0"/>
        <v>128</v>
      </c>
      <c r="M14" s="126">
        <f t="shared" si="0"/>
        <v>0</v>
      </c>
      <c r="N14" s="126">
        <f t="shared" si="0"/>
        <v>0</v>
      </c>
      <c r="O14" s="126">
        <f t="shared" si="0"/>
        <v>0</v>
      </c>
      <c r="P14" s="126">
        <f t="shared" si="0"/>
        <v>5023.53</v>
      </c>
      <c r="Q14" s="125"/>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B5" sqref="B5"/>
    </sheetView>
  </sheetViews>
  <sheetFormatPr defaultColWidth="8.875" defaultRowHeight="14.25" outlineLevelCol="2"/>
  <cols>
    <col min="1" max="1" width="55.375" style="92" customWidth="1"/>
    <col min="2" max="2" width="51.75" style="92" customWidth="1"/>
    <col min="3" max="3" width="27" style="92" customWidth="1"/>
    <col min="4" max="32" width="9" style="92"/>
    <col min="33" max="16384" width="8.875" style="92"/>
  </cols>
  <sheetData>
    <row r="1" s="90" customFormat="1" ht="42" customHeight="1" spans="1:3">
      <c r="A1" s="93" t="s">
        <v>183</v>
      </c>
      <c r="B1" s="93"/>
      <c r="C1" s="94"/>
    </row>
    <row r="2" ht="15" customHeight="1" spans="1:2">
      <c r="A2" s="64" t="s">
        <v>1</v>
      </c>
      <c r="B2" s="95" t="s">
        <v>2</v>
      </c>
    </row>
    <row r="3" s="91" customFormat="1" ht="20.1" customHeight="1" spans="1:3">
      <c r="A3" s="96" t="s">
        <v>184</v>
      </c>
      <c r="B3" s="97" t="s">
        <v>185</v>
      </c>
      <c r="C3" s="92"/>
    </row>
    <row r="4" s="91" customFormat="1" ht="20.1" customHeight="1" spans="1:3">
      <c r="A4" s="98" t="s">
        <v>186</v>
      </c>
      <c r="B4" s="99">
        <f>B6+B7</f>
        <v>52.3</v>
      </c>
      <c r="C4" s="92"/>
    </row>
    <row r="5" s="91" customFormat="1" ht="20.1" customHeight="1" spans="1:3">
      <c r="A5" s="100" t="s">
        <v>187</v>
      </c>
      <c r="B5" s="99"/>
      <c r="C5" s="92"/>
    </row>
    <row r="6" s="91" customFormat="1" ht="20.1" customHeight="1" spans="1:3">
      <c r="A6" s="100" t="s">
        <v>188</v>
      </c>
      <c r="B6" s="99">
        <v>2.23</v>
      </c>
      <c r="C6" s="92"/>
    </row>
    <row r="7" s="91" customFormat="1" ht="20.1" customHeight="1" spans="1:3">
      <c r="A7" s="100" t="s">
        <v>189</v>
      </c>
      <c r="B7" s="99">
        <v>50.07</v>
      </c>
      <c r="C7" s="92"/>
    </row>
    <row r="8" s="91" customFormat="1" ht="20.1" customHeight="1" spans="1:3">
      <c r="A8" s="100" t="s">
        <v>190</v>
      </c>
      <c r="B8" s="99">
        <v>50.07</v>
      </c>
      <c r="C8" s="92"/>
    </row>
    <row r="9" s="91" customFormat="1" ht="20.1" customHeight="1" spans="1:3">
      <c r="A9" s="100" t="s">
        <v>191</v>
      </c>
      <c r="B9" s="99"/>
      <c r="C9" s="92"/>
    </row>
    <row r="10" s="91" customFormat="1" ht="6" customHeight="1" spans="1:3">
      <c r="A10" s="25"/>
      <c r="B10" s="25"/>
      <c r="C10" s="92"/>
    </row>
    <row r="11" s="91" customFormat="1" ht="78" customHeight="1" spans="1:3">
      <c r="A11" s="101" t="s">
        <v>192</v>
      </c>
      <c r="B11" s="101"/>
      <c r="C11" s="92"/>
    </row>
    <row r="12" s="91" customFormat="1" customHeight="1" spans="1:3">
      <c r="A12" s="92"/>
      <c r="B12" s="92"/>
      <c r="C12" s="92"/>
    </row>
    <row r="13" s="91" customFormat="1" customHeight="1" spans="1:3">
      <c r="A13" s="92"/>
      <c r="B13" s="92"/>
      <c r="C13" s="92"/>
    </row>
    <row r="14" s="91" customFormat="1" customHeight="1" spans="1:3">
      <c r="A14" s="92"/>
      <c r="B14" s="92"/>
      <c r="C14" s="92"/>
    </row>
    <row r="15" s="91" customFormat="1" customHeight="1" spans="1:3">
      <c r="A15" s="92"/>
      <c r="B15" s="92"/>
      <c r="C15" s="92"/>
    </row>
    <row r="16" s="91" customFormat="1" customHeight="1" spans="1:3">
      <c r="A16" s="92"/>
      <c r="B16" s="92"/>
      <c r="C16" s="92"/>
    </row>
    <row r="17" s="91" customFormat="1" customHeight="1"/>
    <row r="18" s="91" customFormat="1" customHeight="1"/>
    <row r="19" s="91" customFormat="1" customHeight="1"/>
    <row r="20" s="91" customFormat="1" customHeight="1"/>
    <row r="21" s="91" customFormat="1" customHeight="1"/>
    <row r="22" s="91" customFormat="1" customHeight="1"/>
    <row r="23" s="91" customFormat="1" customHeight="1"/>
    <row r="24" s="91" customFormat="1" customHeight="1"/>
    <row r="25" s="91" customFormat="1" customHeight="1"/>
    <row r="26" s="91" customFormat="1" customHeight="1"/>
    <row r="27" s="91" customFormat="1" customHeight="1"/>
    <row r="28" s="91" customFormat="1" customHeight="1"/>
    <row r="29" s="91" customFormat="1" customHeight="1"/>
    <row r="30" s="91" customFormat="1" customHeight="1"/>
    <row r="31" s="91" customFormat="1" customHeight="1"/>
    <row r="32" s="91" customFormat="1" customHeight="1" spans="1:3">
      <c r="A32" s="92"/>
      <c r="B32" s="92"/>
      <c r="C32" s="92"/>
    </row>
    <row r="33" s="91" customFormat="1" customHeight="1" spans="1:3">
      <c r="A33" s="92"/>
      <c r="B33" s="92"/>
      <c r="C33" s="92"/>
    </row>
    <row r="34" s="91" customFormat="1" customHeight="1" spans="1:3">
      <c r="A34" s="92"/>
      <c r="B34" s="92"/>
      <c r="C34" s="92"/>
    </row>
    <row r="35" s="91" customFormat="1" customHeight="1" spans="1:3">
      <c r="A35" s="92"/>
      <c r="B35" s="92"/>
      <c r="C35" s="92"/>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showGridLines="0" showZeros="0" workbookViewId="0">
      <selection activeCell="H11" sqref="H11"/>
    </sheetView>
  </sheetViews>
  <sheetFormatPr defaultColWidth="7" defaultRowHeight="11.25"/>
  <cols>
    <col min="1" max="3" width="5.375" style="61" customWidth="1"/>
    <col min="4" max="4" width="22" style="61" customWidth="1"/>
    <col min="5" max="5" width="10.25" style="61" customWidth="1"/>
    <col min="6" max="6" width="7" style="61" customWidth="1"/>
    <col min="7" max="8" width="10.625" style="61" customWidth="1"/>
    <col min="9" max="9" width="7.625" style="61" customWidth="1"/>
    <col min="10" max="11" width="10.625" style="61" customWidth="1"/>
    <col min="12" max="16384" width="7" style="61"/>
  </cols>
  <sheetData>
    <row r="1" ht="42" customHeight="1" spans="1:11">
      <c r="A1" s="63" t="s">
        <v>193</v>
      </c>
      <c r="B1" s="63"/>
      <c r="C1" s="63"/>
      <c r="D1" s="63"/>
      <c r="E1" s="63"/>
      <c r="F1" s="63"/>
      <c r="G1" s="63"/>
      <c r="H1" s="63"/>
      <c r="I1" s="63"/>
      <c r="J1" s="63"/>
      <c r="K1" s="63"/>
    </row>
    <row r="2" ht="15" customHeight="1" spans="1:11">
      <c r="A2" s="64" t="s">
        <v>1</v>
      </c>
      <c r="B2" s="64"/>
      <c r="C2" s="64"/>
      <c r="D2" s="64"/>
      <c r="E2" s="65"/>
      <c r="F2" s="66"/>
      <c r="G2" s="66"/>
      <c r="H2" s="66"/>
      <c r="I2" s="66"/>
      <c r="J2" s="66"/>
      <c r="K2" s="86" t="s">
        <v>2</v>
      </c>
    </row>
    <row r="3" s="60" customFormat="1" ht="16.5" customHeight="1" spans="1:11">
      <c r="A3" s="67" t="s">
        <v>120</v>
      </c>
      <c r="B3" s="68"/>
      <c r="C3" s="69"/>
      <c r="D3" s="70" t="s">
        <v>43</v>
      </c>
      <c r="E3" s="71" t="s">
        <v>44</v>
      </c>
      <c r="F3" s="72"/>
      <c r="G3" s="72"/>
      <c r="H3" s="72"/>
      <c r="I3" s="72"/>
      <c r="J3" s="72"/>
      <c r="K3" s="72"/>
    </row>
    <row r="4" s="60" customFormat="1" ht="14.25" customHeight="1" spans="1:11">
      <c r="A4" s="73" t="s">
        <v>55</v>
      </c>
      <c r="B4" s="74" t="s">
        <v>56</v>
      </c>
      <c r="C4" s="74" t="s">
        <v>57</v>
      </c>
      <c r="D4" s="75"/>
      <c r="E4" s="71"/>
      <c r="F4" s="76" t="s">
        <v>122</v>
      </c>
      <c r="G4" s="76"/>
      <c r="H4" s="76"/>
      <c r="I4" s="87" t="s">
        <v>123</v>
      </c>
      <c r="J4" s="88"/>
      <c r="K4" s="89"/>
    </row>
    <row r="5" s="60" customFormat="1" ht="37.5" customHeight="1" spans="1:11">
      <c r="A5" s="73"/>
      <c r="B5" s="74"/>
      <c r="C5" s="74"/>
      <c r="D5" s="77"/>
      <c r="E5" s="71"/>
      <c r="F5" s="71" t="s">
        <v>18</v>
      </c>
      <c r="G5" s="71" t="s">
        <v>170</v>
      </c>
      <c r="H5" s="71" t="s">
        <v>171</v>
      </c>
      <c r="I5" s="71" t="s">
        <v>18</v>
      </c>
      <c r="J5" s="71" t="s">
        <v>126</v>
      </c>
      <c r="K5" s="71" t="s">
        <v>127</v>
      </c>
    </row>
    <row r="6" s="60" customFormat="1" ht="20.1" customHeight="1" spans="1:11">
      <c r="A6" s="78" t="s">
        <v>67</v>
      </c>
      <c r="B6" s="74" t="s">
        <v>67</v>
      </c>
      <c r="C6" s="74" t="s">
        <v>67</v>
      </c>
      <c r="D6" s="74" t="s">
        <v>67</v>
      </c>
      <c r="E6" s="72">
        <v>1</v>
      </c>
      <c r="F6" s="72">
        <v>2</v>
      </c>
      <c r="G6" s="72">
        <v>3</v>
      </c>
      <c r="H6" s="72">
        <v>4</v>
      </c>
      <c r="I6" s="72">
        <v>5</v>
      </c>
      <c r="J6" s="72">
        <v>6</v>
      </c>
      <c r="K6" s="72">
        <v>7</v>
      </c>
    </row>
    <row r="7" s="61" customFormat="1" ht="24" customHeight="1" spans="1:11">
      <c r="A7" s="79"/>
      <c r="B7" s="79"/>
      <c r="C7" s="79"/>
      <c r="D7" s="80"/>
      <c r="E7" s="81"/>
      <c r="F7" s="82"/>
      <c r="G7" s="81"/>
      <c r="H7" s="81"/>
      <c r="I7" s="82"/>
      <c r="J7" s="81"/>
      <c r="K7" s="81"/>
    </row>
    <row r="8" s="62" customFormat="1" ht="35.1" customHeight="1" spans="1:11">
      <c r="A8" s="83"/>
      <c r="B8" s="83"/>
      <c r="C8" s="83"/>
      <c r="D8" s="83"/>
      <c r="E8" s="83"/>
      <c r="F8" s="83"/>
      <c r="G8" s="83"/>
      <c r="H8" s="83"/>
      <c r="I8" s="83"/>
      <c r="J8" s="83"/>
      <c r="K8" s="83"/>
    </row>
    <row r="9" s="62" customFormat="1" ht="35.1" customHeight="1" spans="1:11">
      <c r="A9" s="84"/>
      <c r="B9" s="83"/>
      <c r="C9" s="83"/>
      <c r="D9" s="83"/>
      <c r="E9" s="83"/>
      <c r="F9" s="83"/>
      <c r="G9" s="83"/>
      <c r="H9" s="83"/>
      <c r="I9" s="83"/>
      <c r="J9" s="83"/>
      <c r="K9" s="83"/>
    </row>
    <row r="10" s="62" customFormat="1" ht="35.1" customHeight="1" spans="1:11">
      <c r="A10" s="83"/>
      <c r="B10" s="83"/>
      <c r="C10" s="83"/>
      <c r="D10" s="83"/>
      <c r="E10" s="83"/>
      <c r="F10" s="83"/>
      <c r="G10" s="83"/>
      <c r="H10" s="83"/>
      <c r="I10" s="83"/>
      <c r="J10" s="83"/>
      <c r="K10" s="83"/>
    </row>
    <row r="11" s="62" customFormat="1" ht="35.1" customHeight="1" spans="1:11">
      <c r="A11" s="83"/>
      <c r="B11" s="83"/>
      <c r="C11" s="83"/>
      <c r="D11" s="83"/>
      <c r="E11" s="83"/>
      <c r="F11" s="83"/>
      <c r="G11" s="83"/>
      <c r="H11" s="83"/>
      <c r="I11" s="83"/>
      <c r="J11" s="83"/>
      <c r="K11" s="83"/>
    </row>
    <row r="12" s="62" customFormat="1" ht="35.1" customHeight="1" spans="1:11">
      <c r="A12" s="83"/>
      <c r="B12" s="83"/>
      <c r="C12" s="83"/>
      <c r="D12" s="83"/>
      <c r="E12" s="83"/>
      <c r="F12" s="83"/>
      <c r="G12" s="83"/>
      <c r="H12" s="83"/>
      <c r="I12" s="83"/>
      <c r="J12" s="83"/>
      <c r="K12" s="83"/>
    </row>
    <row r="13" s="62" customFormat="1" ht="35.1" customHeight="1" spans="1:11">
      <c r="A13" s="85"/>
      <c r="B13" s="85"/>
      <c r="C13" s="85"/>
      <c r="D13" s="85"/>
      <c r="E13" s="85"/>
      <c r="F13" s="85"/>
      <c r="G13" s="85"/>
      <c r="H13" s="85"/>
      <c r="I13" s="85"/>
      <c r="J13" s="85"/>
      <c r="K13" s="85"/>
    </row>
    <row r="14" s="62" customFormat="1" ht="35.1" customHeight="1" spans="1:11">
      <c r="A14" s="85"/>
      <c r="B14" s="85"/>
      <c r="C14" s="85"/>
      <c r="D14" s="85"/>
      <c r="E14" s="85"/>
      <c r="F14" s="85"/>
      <c r="G14" s="85"/>
      <c r="H14" s="85"/>
      <c r="I14" s="85"/>
      <c r="J14" s="85"/>
      <c r="K14" s="85"/>
    </row>
    <row r="15" s="62" customFormat="1" ht="14.25"/>
    <row r="16" s="62" customFormat="1" ht="14.25"/>
    <row r="17" s="62" customFormat="1" ht="14.25"/>
    <row r="18" s="62" customFormat="1" ht="14.25"/>
    <row r="19" s="62" customFormat="1" ht="14.25"/>
    <row r="20" s="62"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8.875" defaultRowHeight="14.25" outlineLevelCol="3"/>
  <cols>
    <col min="1" max="1" width="38" style="42" customWidth="1"/>
    <col min="2" max="2" width="15.5" style="42" customWidth="1"/>
    <col min="3" max="3" width="37.625" style="42" customWidth="1"/>
    <col min="4" max="4" width="14.625" style="42" customWidth="1"/>
    <col min="5" max="32" width="9" style="42"/>
    <col min="33" max="16384" width="8.875" style="42"/>
  </cols>
  <sheetData>
    <row r="1" ht="42" customHeight="1" spans="1:4">
      <c r="A1" s="43" t="s">
        <v>194</v>
      </c>
      <c r="B1" s="43"/>
      <c r="C1" s="43"/>
      <c r="D1" s="43"/>
    </row>
    <row r="2" ht="15" customHeight="1" spans="1:4">
      <c r="A2" s="44" t="s">
        <v>1</v>
      </c>
      <c r="B2" s="44"/>
      <c r="C2" s="44"/>
      <c r="D2" s="45" t="s">
        <v>2</v>
      </c>
    </row>
    <row r="3" ht="21" customHeight="1" spans="1:4">
      <c r="A3" s="46" t="s">
        <v>195</v>
      </c>
      <c r="B3" s="47" t="s">
        <v>196</v>
      </c>
      <c r="C3" s="46" t="s">
        <v>195</v>
      </c>
      <c r="D3" s="47" t="s">
        <v>197</v>
      </c>
    </row>
    <row r="4" ht="21" customHeight="1" spans="1:4">
      <c r="A4" s="48" t="s">
        <v>198</v>
      </c>
      <c r="B4" s="49"/>
      <c r="C4" s="50" t="s">
        <v>199</v>
      </c>
      <c r="D4" s="51" t="s">
        <v>200</v>
      </c>
    </row>
    <row r="5" ht="21" customHeight="1" spans="1:4">
      <c r="A5" s="48" t="s">
        <v>201</v>
      </c>
      <c r="B5" s="49"/>
      <c r="C5" s="50" t="s">
        <v>202</v>
      </c>
      <c r="D5" s="49"/>
    </row>
    <row r="6" ht="21" customHeight="1" spans="1:4">
      <c r="A6" s="48" t="s">
        <v>203</v>
      </c>
      <c r="B6" s="49"/>
      <c r="C6" s="50" t="s">
        <v>204</v>
      </c>
      <c r="D6" s="49"/>
    </row>
    <row r="7" ht="21" customHeight="1" spans="1:4">
      <c r="A7" s="48" t="s">
        <v>205</v>
      </c>
      <c r="B7" s="49"/>
      <c r="C7" s="50" t="s">
        <v>206</v>
      </c>
      <c r="D7" s="49"/>
    </row>
    <row r="8" ht="21" customHeight="1" spans="1:4">
      <c r="A8" s="48" t="s">
        <v>207</v>
      </c>
      <c r="B8" s="49"/>
      <c r="C8" s="50" t="s">
        <v>208</v>
      </c>
      <c r="D8" s="49"/>
    </row>
    <row r="9" ht="21" customHeight="1" spans="1:4">
      <c r="A9" s="48"/>
      <c r="B9" s="49"/>
      <c r="C9" s="50"/>
      <c r="D9" s="49"/>
    </row>
    <row r="10" s="40" customFormat="1" ht="21" customHeight="1" spans="1:4">
      <c r="A10" s="52" t="s">
        <v>209</v>
      </c>
      <c r="B10" s="53"/>
      <c r="C10" s="54" t="s">
        <v>210</v>
      </c>
      <c r="D10" s="53"/>
    </row>
    <row r="11" s="41" customFormat="1" ht="21" customHeight="1" spans="1:4">
      <c r="A11" s="55" t="s">
        <v>211</v>
      </c>
      <c r="B11" s="56"/>
      <c r="C11" s="57" t="s">
        <v>212</v>
      </c>
      <c r="D11" s="49"/>
    </row>
    <row r="12" ht="21" customHeight="1" spans="1:4">
      <c r="A12" s="58" t="s">
        <v>213</v>
      </c>
      <c r="B12" s="49"/>
      <c r="C12" s="55"/>
      <c r="D12" s="49"/>
    </row>
    <row r="13" ht="21" customHeight="1" spans="1:4">
      <c r="A13" s="57"/>
      <c r="B13" s="49"/>
      <c r="C13" s="55"/>
      <c r="D13" s="49"/>
    </row>
    <row r="14" ht="21" customHeight="1" spans="1:4">
      <c r="A14" s="52" t="s">
        <v>39</v>
      </c>
      <c r="B14" s="53"/>
      <c r="C14" s="54" t="s">
        <v>40</v>
      </c>
      <c r="D14" s="53"/>
    </row>
    <row r="15" s="40" customFormat="1" ht="21" customHeight="1" spans="1:4">
      <c r="A15" s="42"/>
      <c r="B15" s="42"/>
      <c r="C15" s="42"/>
      <c r="D15" s="42"/>
    </row>
    <row r="16" spans="4:4">
      <c r="D16" s="59"/>
    </row>
    <row r="17" spans="2:2">
      <c r="B17" s="59">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I12" sqref="I12"/>
    </sheetView>
  </sheetViews>
  <sheetFormatPr defaultColWidth="8.875" defaultRowHeight="14.25" outlineLevelCol="3"/>
  <cols>
    <col min="1" max="1" width="35.375" style="25" customWidth="1"/>
    <col min="2" max="3" width="35.5" style="25" customWidth="1"/>
    <col min="4" max="16384" width="8.875" style="25"/>
  </cols>
  <sheetData>
    <row r="1" ht="42" customHeight="1" spans="1:3">
      <c r="A1" s="26" t="s">
        <v>214</v>
      </c>
      <c r="B1" s="26"/>
      <c r="C1" s="26"/>
    </row>
    <row r="2" ht="15" customHeight="1" spans="1:3">
      <c r="A2" s="27" t="s">
        <v>1</v>
      </c>
      <c r="B2" s="28"/>
      <c r="C2" s="29" t="s">
        <v>2</v>
      </c>
    </row>
    <row r="3" ht="20.1" customHeight="1" spans="1:3">
      <c r="A3" s="30" t="s">
        <v>120</v>
      </c>
      <c r="B3" s="30" t="s">
        <v>43</v>
      </c>
      <c r="C3" s="30" t="s">
        <v>215</v>
      </c>
    </row>
    <row r="4" ht="20.1" customHeight="1" spans="1:4">
      <c r="A4" s="30" t="s">
        <v>216</v>
      </c>
      <c r="B4" s="30" t="s">
        <v>216</v>
      </c>
      <c r="C4" s="30">
        <v>1</v>
      </c>
      <c r="D4" s="31"/>
    </row>
    <row r="5" ht="20.1" customHeight="1" spans="1:4">
      <c r="A5" s="30" t="s">
        <v>8</v>
      </c>
      <c r="B5" s="30"/>
      <c r="C5" s="32">
        <f>C6+C9+C11</f>
        <v>117.2</v>
      </c>
      <c r="D5" s="31"/>
    </row>
    <row r="6" ht="19.5" customHeight="1" spans="1:3">
      <c r="A6" s="33">
        <v>20501</v>
      </c>
      <c r="B6" s="34" t="s">
        <v>71</v>
      </c>
      <c r="C6" s="35">
        <v>23.2</v>
      </c>
    </row>
    <row r="7" ht="19.5" customHeight="1" spans="1:3">
      <c r="A7" s="36">
        <v>2050101</v>
      </c>
      <c r="B7" s="34" t="s">
        <v>72</v>
      </c>
      <c r="C7" s="37">
        <v>11.2</v>
      </c>
    </row>
    <row r="8" ht="19.5" customHeight="1" spans="1:3">
      <c r="A8" s="36">
        <v>2050199</v>
      </c>
      <c r="B8" s="34" t="s">
        <v>74</v>
      </c>
      <c r="C8" s="37">
        <v>12</v>
      </c>
    </row>
    <row r="9" ht="19.5" customHeight="1" spans="1:3">
      <c r="A9" s="38">
        <v>20502</v>
      </c>
      <c r="B9" s="34" t="s">
        <v>76</v>
      </c>
      <c r="C9" s="37">
        <v>90</v>
      </c>
    </row>
    <row r="10" ht="19.5" customHeight="1" spans="1:3">
      <c r="A10" s="36">
        <v>2050299</v>
      </c>
      <c r="B10" s="36" t="s">
        <v>217</v>
      </c>
      <c r="C10" s="37">
        <v>90</v>
      </c>
    </row>
    <row r="11" ht="19.5" customHeight="1" spans="1:3">
      <c r="A11" s="38">
        <v>207</v>
      </c>
      <c r="B11" s="34" t="s">
        <v>100</v>
      </c>
      <c r="C11" s="37">
        <v>4</v>
      </c>
    </row>
    <row r="12" spans="1:3">
      <c r="A12" s="36">
        <v>2070308</v>
      </c>
      <c r="B12" s="36" t="s">
        <v>218</v>
      </c>
      <c r="C12" s="37">
        <v>4</v>
      </c>
    </row>
    <row r="13" spans="1:3">
      <c r="A13" s="36"/>
      <c r="B13" s="36"/>
      <c r="C13" s="36"/>
    </row>
    <row r="14" spans="1:3">
      <c r="A14" s="39"/>
      <c r="B14" s="39"/>
      <c r="C14" s="39"/>
    </row>
    <row r="15" spans="1:3">
      <c r="A15" s="39"/>
      <c r="B15" s="39"/>
      <c r="C15" s="39"/>
    </row>
    <row r="16" spans="1:3">
      <c r="A16" s="39"/>
      <c r="B16" s="39"/>
      <c r="C16" s="39"/>
    </row>
    <row r="17" spans="1:3">
      <c r="A17" s="39"/>
      <c r="B17" s="39"/>
      <c r="C17" s="39"/>
    </row>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showGridLines="0" showZeros="0" tabSelected="1" workbookViewId="0">
      <selection activeCell="W22" sqref="W22"/>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14.375" style="1" customWidth="1"/>
    <col min="7" max="7" width="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hidden="1" customWidth="1"/>
    <col min="16" max="16" width="0.62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ht="42" customHeight="1" spans="1:20">
      <c r="A1" s="2" t="s">
        <v>219</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22" t="s">
        <v>2</v>
      </c>
    </row>
    <row r="3" ht="24.95" customHeight="1" spans="1:20">
      <c r="A3" s="5" t="s">
        <v>220</v>
      </c>
      <c r="B3" s="5"/>
      <c r="C3" s="5"/>
      <c r="D3" s="5"/>
      <c r="E3" s="5"/>
      <c r="F3" s="5"/>
      <c r="G3" s="5"/>
      <c r="H3" s="6" t="s">
        <v>221</v>
      </c>
      <c r="I3" s="5"/>
      <c r="J3" s="5"/>
      <c r="K3" s="5"/>
      <c r="L3" s="5"/>
      <c r="M3" s="5"/>
      <c r="N3" s="5"/>
      <c r="O3" s="5"/>
      <c r="P3" s="5"/>
      <c r="Q3" s="5"/>
      <c r="R3" s="5"/>
      <c r="S3" s="5"/>
      <c r="T3" s="5"/>
    </row>
    <row r="4" ht="24.95" customHeight="1" spans="1:20">
      <c r="A4" s="5" t="s">
        <v>222</v>
      </c>
      <c r="B4" s="5"/>
      <c r="C4" s="5"/>
      <c r="D4" s="5"/>
      <c r="E4" s="5"/>
      <c r="F4" s="5"/>
      <c r="G4" s="5"/>
      <c r="H4" s="6" t="s">
        <v>223</v>
      </c>
      <c r="I4" s="5"/>
      <c r="J4" s="5" t="s">
        <v>224</v>
      </c>
      <c r="K4" s="5"/>
      <c r="L4" s="5"/>
      <c r="M4" s="5"/>
      <c r="N4" s="5" t="s">
        <v>225</v>
      </c>
      <c r="O4" s="5"/>
      <c r="P4" s="5"/>
      <c r="Q4" s="5"/>
      <c r="R4" s="5"/>
      <c r="S4" s="5"/>
      <c r="T4" s="5"/>
    </row>
    <row r="5" ht="24.95" customHeight="1" spans="1:20">
      <c r="A5" s="7"/>
      <c r="B5" s="7" t="s">
        <v>226</v>
      </c>
      <c r="C5" s="7"/>
      <c r="D5" s="7"/>
      <c r="E5" s="7"/>
      <c r="F5" s="7"/>
      <c r="G5" s="7"/>
      <c r="H5" s="7" t="s">
        <v>227</v>
      </c>
      <c r="I5" s="7"/>
      <c r="J5" s="7" t="s">
        <v>228</v>
      </c>
      <c r="K5" s="7"/>
      <c r="L5" s="7"/>
      <c r="M5" s="7"/>
      <c r="N5" s="7" t="s">
        <v>229</v>
      </c>
      <c r="O5" s="7"/>
      <c r="P5" s="7"/>
      <c r="Q5" s="7"/>
      <c r="R5" s="7"/>
      <c r="S5" s="7"/>
      <c r="T5" s="7"/>
    </row>
    <row r="6" ht="31.5" customHeight="1" spans="1:20">
      <c r="A6" s="7"/>
      <c r="B6" s="7" t="s">
        <v>230</v>
      </c>
      <c r="C6" s="7"/>
      <c r="D6" s="7"/>
      <c r="E6" s="7"/>
      <c r="F6" s="7"/>
      <c r="G6" s="7"/>
      <c r="H6" s="7" t="s">
        <v>231</v>
      </c>
      <c r="I6" s="7">
        <v>402.2</v>
      </c>
      <c r="J6" s="7" t="s">
        <v>232</v>
      </c>
      <c r="K6" s="7"/>
      <c r="L6" s="7"/>
      <c r="M6" s="7"/>
      <c r="N6" s="7"/>
      <c r="O6" s="7"/>
      <c r="P6" s="7"/>
      <c r="Q6" s="7" t="s">
        <v>17</v>
      </c>
      <c r="R6" s="7"/>
      <c r="S6" s="7"/>
      <c r="T6" s="7"/>
    </row>
    <row r="7" ht="24.95" customHeight="1" spans="1:20">
      <c r="A7" s="7"/>
      <c r="B7" s="7" t="s">
        <v>233</v>
      </c>
      <c r="C7" s="7"/>
      <c r="D7" s="7"/>
      <c r="E7" s="7"/>
      <c r="F7" s="7"/>
      <c r="G7" s="7"/>
      <c r="H7" s="7" t="s">
        <v>121</v>
      </c>
      <c r="I7" s="7">
        <v>402.2</v>
      </c>
      <c r="J7" s="7" t="s">
        <v>234</v>
      </c>
      <c r="K7" s="7"/>
      <c r="L7" s="7"/>
      <c r="M7" s="7"/>
      <c r="N7" s="7"/>
      <c r="O7" s="7"/>
      <c r="P7" s="7"/>
      <c r="Q7" s="7" t="s">
        <v>235</v>
      </c>
      <c r="R7" s="7"/>
      <c r="S7" s="7"/>
      <c r="T7" s="7"/>
    </row>
    <row r="8" ht="45" customHeight="1" spans="1:20">
      <c r="A8" s="7"/>
      <c r="B8" s="7" t="s">
        <v>236</v>
      </c>
      <c r="C8" s="7"/>
      <c r="D8" s="7"/>
      <c r="E8" s="7"/>
      <c r="F8" s="7"/>
      <c r="G8" s="7"/>
      <c r="H8" s="8" t="s">
        <v>237</v>
      </c>
      <c r="I8" s="8"/>
      <c r="J8" s="8"/>
      <c r="K8" s="8"/>
      <c r="L8" s="8"/>
      <c r="M8" s="8"/>
      <c r="N8" s="8"/>
      <c r="O8" s="8"/>
      <c r="P8" s="8"/>
      <c r="Q8" s="8"/>
      <c r="R8" s="8"/>
      <c r="S8" s="8"/>
      <c r="T8" s="8"/>
    </row>
    <row r="9" ht="24.95" customHeight="1" spans="1:20">
      <c r="A9" s="7" t="s">
        <v>238</v>
      </c>
      <c r="B9" s="7" t="s">
        <v>239</v>
      </c>
      <c r="C9" s="7"/>
      <c r="D9" s="7"/>
      <c r="E9" s="7"/>
      <c r="F9" s="7"/>
      <c r="G9" s="7"/>
      <c r="H9" s="7"/>
      <c r="I9" s="7"/>
      <c r="J9" s="7"/>
      <c r="K9" s="7"/>
      <c r="L9" s="7"/>
      <c r="M9" s="7"/>
      <c r="N9" s="7"/>
      <c r="O9" s="7"/>
      <c r="P9" s="7"/>
      <c r="Q9" s="7"/>
      <c r="R9" s="7"/>
      <c r="S9" s="7"/>
      <c r="T9" s="7"/>
    </row>
    <row r="10" ht="24.95" customHeight="1" spans="1:20">
      <c r="A10" s="7"/>
      <c r="B10" s="7" t="s">
        <v>240</v>
      </c>
      <c r="C10" s="7"/>
      <c r="D10" s="7" t="s">
        <v>241</v>
      </c>
      <c r="E10" s="7"/>
      <c r="F10" s="7" t="s">
        <v>242</v>
      </c>
      <c r="G10" s="7"/>
      <c r="H10" s="7" t="s">
        <v>243</v>
      </c>
      <c r="I10" s="7"/>
      <c r="J10" s="7"/>
      <c r="K10" s="7"/>
      <c r="L10" s="7"/>
      <c r="M10" s="7"/>
      <c r="N10" s="7"/>
      <c r="O10" s="7"/>
      <c r="P10" s="7" t="s">
        <v>244</v>
      </c>
      <c r="Q10" s="7"/>
      <c r="R10" s="7"/>
      <c r="S10" s="7"/>
      <c r="T10" s="7"/>
    </row>
    <row r="11" ht="24.95" customHeight="1" spans="1:20">
      <c r="A11" s="7"/>
      <c r="B11" s="7"/>
      <c r="C11" s="7"/>
      <c r="D11" s="7" t="s">
        <v>245</v>
      </c>
      <c r="E11" s="7"/>
      <c r="F11" s="9" t="s">
        <v>246</v>
      </c>
      <c r="G11" s="10"/>
      <c r="H11" s="7" t="s">
        <v>247</v>
      </c>
      <c r="I11" s="7"/>
      <c r="J11" s="7"/>
      <c r="K11" s="7"/>
      <c r="L11" s="7"/>
      <c r="M11" s="7"/>
      <c r="N11" s="7"/>
      <c r="O11" s="7"/>
      <c r="P11" s="8" t="s">
        <v>248</v>
      </c>
      <c r="Q11" s="8"/>
      <c r="R11" s="8"/>
      <c r="S11" s="8"/>
      <c r="T11" s="8"/>
    </row>
    <row r="12" ht="24.95" customHeight="1" spans="1:20">
      <c r="A12" s="7"/>
      <c r="B12" s="7"/>
      <c r="C12" s="7"/>
      <c r="D12" s="7"/>
      <c r="E12" s="7"/>
      <c r="F12" s="11"/>
      <c r="G12" s="12"/>
      <c r="H12" s="13" t="s">
        <v>249</v>
      </c>
      <c r="I12" s="18"/>
      <c r="J12" s="18"/>
      <c r="K12" s="18"/>
      <c r="L12" s="18"/>
      <c r="M12" s="18"/>
      <c r="N12" s="19"/>
      <c r="O12" s="7"/>
      <c r="P12" s="13" t="s">
        <v>250</v>
      </c>
      <c r="Q12" s="18"/>
      <c r="R12" s="18"/>
      <c r="S12" s="18"/>
      <c r="T12" s="19"/>
    </row>
    <row r="13" ht="24.95" customHeight="1" spans="1:20">
      <c r="A13" s="7"/>
      <c r="B13" s="7"/>
      <c r="C13" s="7"/>
      <c r="D13" s="7"/>
      <c r="E13" s="7"/>
      <c r="F13" s="11"/>
      <c r="G13" s="12"/>
      <c r="H13" s="13" t="s">
        <v>251</v>
      </c>
      <c r="I13" s="18"/>
      <c r="J13" s="18"/>
      <c r="K13" s="18"/>
      <c r="L13" s="18"/>
      <c r="M13" s="18"/>
      <c r="N13" s="19"/>
      <c r="O13" s="7"/>
      <c r="P13" s="13" t="s">
        <v>252</v>
      </c>
      <c r="Q13" s="18"/>
      <c r="R13" s="18"/>
      <c r="S13" s="18"/>
      <c r="T13" s="19"/>
    </row>
    <row r="14" ht="24.95" customHeight="1" spans="1:20">
      <c r="A14" s="7"/>
      <c r="B14" s="7"/>
      <c r="C14" s="7"/>
      <c r="D14" s="7"/>
      <c r="E14" s="7"/>
      <c r="F14" s="14"/>
      <c r="G14" s="15"/>
      <c r="H14" s="13" t="s">
        <v>253</v>
      </c>
      <c r="I14" s="18"/>
      <c r="J14" s="18"/>
      <c r="K14" s="18"/>
      <c r="L14" s="18"/>
      <c r="M14" s="18"/>
      <c r="N14" s="19"/>
      <c r="O14" s="7"/>
      <c r="P14" s="13" t="s">
        <v>254</v>
      </c>
      <c r="Q14" s="18"/>
      <c r="R14" s="18"/>
      <c r="S14" s="18"/>
      <c r="T14" s="19"/>
    </row>
    <row r="15" ht="24.95" customHeight="1" spans="1:20">
      <c r="A15" s="7"/>
      <c r="B15" s="7"/>
      <c r="C15" s="7"/>
      <c r="D15" s="7"/>
      <c r="E15" s="7"/>
      <c r="F15" s="9" t="s">
        <v>255</v>
      </c>
      <c r="G15" s="10"/>
      <c r="H15" s="8" t="s">
        <v>256</v>
      </c>
      <c r="I15" s="8"/>
      <c r="J15" s="8"/>
      <c r="K15" s="8"/>
      <c r="L15" s="8"/>
      <c r="M15" s="8"/>
      <c r="N15" s="8"/>
      <c r="O15" s="8"/>
      <c r="P15" s="7" t="s">
        <v>257</v>
      </c>
      <c r="Q15" s="7"/>
      <c r="R15" s="7"/>
      <c r="S15" s="7"/>
      <c r="T15" s="7"/>
    </row>
    <row r="16" ht="24.95" customHeight="1" spans="1:20">
      <c r="A16" s="7"/>
      <c r="B16" s="7"/>
      <c r="C16" s="7"/>
      <c r="D16" s="7"/>
      <c r="E16" s="7"/>
      <c r="F16" s="14"/>
      <c r="G16" s="15"/>
      <c r="H16" s="13" t="s">
        <v>258</v>
      </c>
      <c r="I16" s="18"/>
      <c r="J16" s="18"/>
      <c r="K16" s="18"/>
      <c r="L16" s="18"/>
      <c r="M16" s="18"/>
      <c r="N16" s="19"/>
      <c r="O16" s="7"/>
      <c r="P16" s="20" t="s">
        <v>259</v>
      </c>
      <c r="Q16" s="23"/>
      <c r="R16" s="23"/>
      <c r="S16" s="23"/>
      <c r="T16" s="24"/>
    </row>
    <row r="17" ht="24.95" customHeight="1" spans="1:20">
      <c r="A17" s="7"/>
      <c r="B17" s="7"/>
      <c r="C17" s="7"/>
      <c r="D17" s="7"/>
      <c r="E17" s="7"/>
      <c r="F17" s="7" t="s">
        <v>260</v>
      </c>
      <c r="G17" s="7"/>
      <c r="H17" s="7"/>
      <c r="I17" s="7"/>
      <c r="J17" s="7"/>
      <c r="K17" s="7"/>
      <c r="L17" s="7"/>
      <c r="M17" s="7"/>
      <c r="N17" s="7"/>
      <c r="O17" s="7"/>
      <c r="P17" s="7"/>
      <c r="Q17" s="7"/>
      <c r="R17" s="7"/>
      <c r="S17" s="7"/>
      <c r="T17" s="7"/>
    </row>
    <row r="18" ht="24.95" customHeight="1" spans="1:20">
      <c r="A18" s="7"/>
      <c r="B18" s="7"/>
      <c r="C18" s="7"/>
      <c r="D18" s="7"/>
      <c r="E18" s="7"/>
      <c r="F18" s="7" t="s">
        <v>261</v>
      </c>
      <c r="G18" s="7"/>
      <c r="H18" s="7"/>
      <c r="I18" s="7"/>
      <c r="J18" s="7"/>
      <c r="K18" s="7"/>
      <c r="L18" s="7"/>
      <c r="M18" s="7"/>
      <c r="N18" s="7"/>
      <c r="O18" s="7"/>
      <c r="P18" s="7"/>
      <c r="Q18" s="7"/>
      <c r="R18" s="7"/>
      <c r="S18" s="7"/>
      <c r="T18" s="7"/>
    </row>
    <row r="19" ht="24.95" customHeight="1" spans="1:20">
      <c r="A19" s="7"/>
      <c r="B19" s="7"/>
      <c r="C19" s="7"/>
      <c r="D19" s="7" t="s">
        <v>262</v>
      </c>
      <c r="E19" s="7"/>
      <c r="F19" s="7" t="s">
        <v>263</v>
      </c>
      <c r="G19" s="7"/>
      <c r="H19" s="8"/>
      <c r="I19" s="8"/>
      <c r="J19" s="8"/>
      <c r="K19" s="8"/>
      <c r="L19" s="8"/>
      <c r="M19" s="8"/>
      <c r="N19" s="8"/>
      <c r="O19" s="8"/>
      <c r="P19" s="8"/>
      <c r="Q19" s="8"/>
      <c r="R19" s="8"/>
      <c r="S19" s="8"/>
      <c r="T19" s="8"/>
    </row>
    <row r="20" ht="24.95" customHeight="1" spans="1:20">
      <c r="A20" s="7"/>
      <c r="B20" s="7"/>
      <c r="C20" s="7"/>
      <c r="D20" s="7"/>
      <c r="E20" s="7"/>
      <c r="F20" s="9" t="s">
        <v>264</v>
      </c>
      <c r="G20" s="10"/>
      <c r="H20" s="8" t="s">
        <v>265</v>
      </c>
      <c r="I20" s="8"/>
      <c r="J20" s="8"/>
      <c r="K20" s="8"/>
      <c r="L20" s="8"/>
      <c r="M20" s="8"/>
      <c r="N20" s="8"/>
      <c r="O20" s="8"/>
      <c r="P20" s="7" t="s">
        <v>266</v>
      </c>
      <c r="Q20" s="7"/>
      <c r="R20" s="7"/>
      <c r="S20" s="7"/>
      <c r="T20" s="7"/>
    </row>
    <row r="21" ht="24.95" customHeight="1" spans="1:20">
      <c r="A21" s="7"/>
      <c r="B21" s="7"/>
      <c r="C21" s="7"/>
      <c r="D21" s="7"/>
      <c r="E21" s="7"/>
      <c r="F21" s="14"/>
      <c r="G21" s="15"/>
      <c r="H21" s="13" t="s">
        <v>267</v>
      </c>
      <c r="I21" s="18"/>
      <c r="J21" s="18"/>
      <c r="K21" s="18"/>
      <c r="L21" s="18"/>
      <c r="M21" s="18"/>
      <c r="N21" s="19"/>
      <c r="O21" s="8"/>
      <c r="P21" s="20" t="s">
        <v>268</v>
      </c>
      <c r="Q21" s="23"/>
      <c r="R21" s="23"/>
      <c r="S21" s="23"/>
      <c r="T21" s="24"/>
    </row>
    <row r="22" ht="24.95" customHeight="1" spans="1:20">
      <c r="A22" s="7"/>
      <c r="B22" s="7"/>
      <c r="C22" s="7"/>
      <c r="D22" s="7"/>
      <c r="E22" s="7"/>
      <c r="F22" s="7" t="s">
        <v>269</v>
      </c>
      <c r="G22" s="7"/>
      <c r="H22" s="7"/>
      <c r="I22" s="7"/>
      <c r="J22" s="7"/>
      <c r="K22" s="7"/>
      <c r="L22" s="7"/>
      <c r="M22" s="7"/>
      <c r="N22" s="7"/>
      <c r="O22" s="7"/>
      <c r="P22" s="7"/>
      <c r="Q22" s="7"/>
      <c r="R22" s="7"/>
      <c r="S22" s="7"/>
      <c r="T22" s="7"/>
    </row>
    <row r="23" ht="24.95" customHeight="1" spans="1:20">
      <c r="A23" s="7"/>
      <c r="B23" s="7"/>
      <c r="C23" s="7"/>
      <c r="D23" s="7"/>
      <c r="E23" s="7"/>
      <c r="F23" s="7" t="s">
        <v>270</v>
      </c>
      <c r="G23" s="7"/>
      <c r="H23" s="7"/>
      <c r="I23" s="7"/>
      <c r="J23" s="7"/>
      <c r="K23" s="7"/>
      <c r="L23" s="7"/>
      <c r="M23" s="7"/>
      <c r="N23" s="7"/>
      <c r="O23" s="7"/>
      <c r="P23" s="7"/>
      <c r="Q23" s="7"/>
      <c r="R23" s="7"/>
      <c r="S23" s="7"/>
      <c r="T23" s="7"/>
    </row>
    <row r="24" ht="24.95" customHeight="1" spans="1:20">
      <c r="A24" s="7"/>
      <c r="B24" s="7"/>
      <c r="C24" s="7"/>
      <c r="D24" s="7" t="s">
        <v>271</v>
      </c>
      <c r="E24" s="7"/>
      <c r="F24" s="7" t="s">
        <v>272</v>
      </c>
      <c r="G24" s="7"/>
      <c r="H24" s="7" t="s">
        <v>273</v>
      </c>
      <c r="I24" s="7"/>
      <c r="J24" s="7"/>
      <c r="K24" s="7"/>
      <c r="L24" s="7"/>
      <c r="M24" s="7"/>
      <c r="N24" s="7"/>
      <c r="O24" s="7"/>
      <c r="P24" s="7" t="s">
        <v>274</v>
      </c>
      <c r="Q24" s="7"/>
      <c r="R24" s="7"/>
      <c r="S24" s="7"/>
      <c r="T24" s="7"/>
    </row>
    <row r="25" ht="11.1" customHeight="1" spans="1:20">
      <c r="A25" s="16"/>
      <c r="B25" s="16"/>
      <c r="C25" s="16"/>
      <c r="D25" s="16"/>
      <c r="E25" s="16"/>
      <c r="F25" s="16"/>
      <c r="G25" s="16"/>
      <c r="H25" s="17"/>
      <c r="I25" s="17"/>
      <c r="J25" s="21"/>
      <c r="K25" s="21"/>
      <c r="L25" s="21"/>
      <c r="M25" s="21"/>
      <c r="N25" s="21"/>
      <c r="O25" s="21"/>
      <c r="P25" s="21"/>
      <c r="Q25" s="21"/>
      <c r="R25" s="21"/>
      <c r="S25" s="21"/>
      <c r="T25" s="21"/>
    </row>
  </sheetData>
  <mergeCells count="76">
    <mergeCell ref="A1:T1"/>
    <mergeCell ref="A2:G2"/>
    <mergeCell ref="A3:G3"/>
    <mergeCell ref="H3:T3"/>
    <mergeCell ref="A4:G4"/>
    <mergeCell ref="H4:I4"/>
    <mergeCell ref="J4:M4"/>
    <mergeCell ref="N4:T4"/>
    <mergeCell ref="B5:G5"/>
    <mergeCell ref="H5:I5"/>
    <mergeCell ref="J5:M5"/>
    <mergeCell ref="N5:T5"/>
    <mergeCell ref="B6:G6"/>
    <mergeCell ref="J6:M6"/>
    <mergeCell ref="N6:P6"/>
    <mergeCell ref="R6:T6"/>
    <mergeCell ref="B7:G7"/>
    <mergeCell ref="J7:M7"/>
    <mergeCell ref="N7:P7"/>
    <mergeCell ref="R7:T7"/>
    <mergeCell ref="B8:G8"/>
    <mergeCell ref="H8:T8"/>
    <mergeCell ref="B9:G9"/>
    <mergeCell ref="H9:T9"/>
    <mergeCell ref="D10:E10"/>
    <mergeCell ref="F10:G10"/>
    <mergeCell ref="H10:O10"/>
    <mergeCell ref="P10:T10"/>
    <mergeCell ref="H11:O11"/>
    <mergeCell ref="P11:T11"/>
    <mergeCell ref="H12:N12"/>
    <mergeCell ref="P12:T12"/>
    <mergeCell ref="H13:N13"/>
    <mergeCell ref="P13:T13"/>
    <mergeCell ref="H14:N14"/>
    <mergeCell ref="P14:T14"/>
    <mergeCell ref="H15:O15"/>
    <mergeCell ref="P15:T15"/>
    <mergeCell ref="H16:N16"/>
    <mergeCell ref="P16:T16"/>
    <mergeCell ref="F17:G17"/>
    <mergeCell ref="H17:O17"/>
    <mergeCell ref="P17:T17"/>
    <mergeCell ref="F18:G18"/>
    <mergeCell ref="H18:O18"/>
    <mergeCell ref="P18:T18"/>
    <mergeCell ref="F19:G19"/>
    <mergeCell ref="H19:O19"/>
    <mergeCell ref="P19:T19"/>
    <mergeCell ref="H20:O20"/>
    <mergeCell ref="P20:T20"/>
    <mergeCell ref="H21:N21"/>
    <mergeCell ref="P21:T21"/>
    <mergeCell ref="F22:G22"/>
    <mergeCell ref="H22:O22"/>
    <mergeCell ref="P22:T22"/>
    <mergeCell ref="F23:G23"/>
    <mergeCell ref="H23:O23"/>
    <mergeCell ref="P23:T23"/>
    <mergeCell ref="D24:E24"/>
    <mergeCell ref="F24:G24"/>
    <mergeCell ref="H24:O24"/>
    <mergeCell ref="P24:T24"/>
    <mergeCell ref="A25:G25"/>
    <mergeCell ref="H25:I25"/>
    <mergeCell ref="J25:K25"/>
    <mergeCell ref="L25:O25"/>
    <mergeCell ref="P25:T25"/>
    <mergeCell ref="A5:A8"/>
    <mergeCell ref="A9:A24"/>
    <mergeCell ref="F11:G14"/>
    <mergeCell ref="D11:E18"/>
    <mergeCell ref="F15:G16"/>
    <mergeCell ref="D19:E23"/>
    <mergeCell ref="B10:C24"/>
    <mergeCell ref="F20:G21"/>
  </mergeCells>
  <printOptions horizontalCentered="1"/>
  <pageMargins left="1.22013888888889" right="1.45625" top="0.708333333333333" bottom="0.393055555555556" header="0.511805555555556"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开心就好</cp:lastModifiedBy>
  <dcterms:created xsi:type="dcterms:W3CDTF">2019-03-06T10:42:00Z</dcterms:created>
  <cp:lastPrinted>2020-07-06T02:39:00Z</cp:lastPrinted>
  <dcterms:modified xsi:type="dcterms:W3CDTF">2021-06-08T06:44:11Z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68024</vt:i4>
  </property>
  <property fmtid="{D5CDD505-2E9C-101B-9397-08002B2CF9AE}" pid="4" name="KSORubyTemplateID">
    <vt:lpwstr>10</vt:lpwstr>
  </property>
  <property fmtid="{D5CDD505-2E9C-101B-9397-08002B2CF9AE}" pid="5" name="ICV">
    <vt:lpwstr>3BCEDA845F1347C88378D2D89926E883</vt:lpwstr>
  </property>
</Properties>
</file>