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6">'7一般公共预算“三公”经费支出情况表'!$A$1:B11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<sst xmlns="http://schemas.openxmlformats.org/spreadsheetml/2006/main" count="556" uniqueCount="255">
  <si>
    <t>2020年收支总体情况表</t>
  </si>
  <si>
    <t>单位名称：伊川县教育体育局（本级）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</si>
  <si>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</si>
  <si>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</si>
  <si>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</si>
  <si>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</si>
  <si>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</si>
  <si>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</si>
  <si>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</si>
  <si>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</si>
  <si>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</si>
  <si>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</si>
  <si>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</si>
  <si>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</si>
  <si>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</si>
  <si>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</si>
  <si>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</si>
  <si>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</si>
  <si>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</si>
  <si>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</si>
  <si>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</si>
  <si>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</si>
  <si>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</si>
  <si>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</si>
  <si>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</si>
  <si>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</si>
  <si>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</si>
  <si>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</si>
  <si>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</si>
  <si>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</si>
  <si>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</si>
  <si>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</si>
  <si>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</si>
  <si>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</si>
  <si>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</si>
  <si>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</si>
  <si>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</si>
  <si>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</si>
  <si>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</si>
  <si>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</si>
  <si>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</si>
  <si>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</si>
  <si>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</si>
  <si>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</si>
  <si>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</si>
  <si>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</si>
  <si>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</si>
  <si>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</si>
  <si>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</si>
  <si>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</si>
  <si>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</si>
  <si>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</si>
  <si>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</si>
  <si>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</si>
  <si>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</si>
  <si>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</si>
  <si>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</si>
  <si>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</si>
  <si>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</si>
  <si>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</si>
  <si>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</si>
  <si>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</si>
  <si>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</si>
  <si>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</si>
  <si>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</si>
  <si>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</si>
  <si>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</si>
  <si>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</si>
  <si>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</si>
  <si>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教育支出</t>
  </si>
  <si>
    <t>01</t>
  </si>
  <si>
    <t xml:space="preserve">  教育管理事务</t>
  </si>
  <si>
    <t xml:space="preserve">    行政运行</t>
  </si>
  <si>
    <t xml:space="preserve">  205</t>
  </si>
  <si>
    <t xml:space="preserve">  01</t>
  </si>
  <si>
    <t xml:space="preserve">  99</t>
  </si>
  <si>
    <t xml:space="preserve">        其他教育管理事务支出</t>
  </si>
  <si>
    <t>02</t>
  </si>
  <si>
    <t xml:space="preserve">  普通教育</t>
  </si>
  <si>
    <t xml:space="preserve">  02</t>
  </si>
  <si>
    <t xml:space="preserve">        学前教育</t>
  </si>
  <si>
    <t xml:space="preserve">        小学教育</t>
  </si>
  <si>
    <t xml:space="preserve">  03</t>
  </si>
  <si>
    <t xml:space="preserve">        初中教育</t>
  </si>
  <si>
    <t xml:space="preserve">  04</t>
  </si>
  <si>
    <t xml:space="preserve">       高中教育</t>
  </si>
  <si>
    <t xml:space="preserve">        其他普通教育支出</t>
  </si>
  <si>
    <t xml:space="preserve">        其他教育支出</t>
  </si>
  <si>
    <t>07</t>
  </si>
  <si>
    <t xml:space="preserve">  特殊教育</t>
  </si>
  <si>
    <t>99</t>
  </si>
  <si>
    <t xml:space="preserve">    其他特殊教育支出</t>
  </si>
  <si>
    <t>207</t>
  </si>
  <si>
    <t>文化旅游体育与传媒支出</t>
  </si>
  <si>
    <t>03</t>
  </si>
  <si>
    <t xml:space="preserve">  体育</t>
  </si>
  <si>
    <t>08</t>
  </si>
  <si>
    <t xml:space="preserve">    群众体育</t>
  </si>
  <si>
    <t>208</t>
  </si>
  <si>
    <t>社会保障和就业支出</t>
  </si>
  <si>
    <t>05</t>
  </si>
  <si>
    <t xml:space="preserve">  行政事业单位养老支出</t>
  </si>
  <si>
    <t xml:space="preserve">    行政单位离退休</t>
  </si>
  <si>
    <t xml:space="preserve">  208</t>
  </si>
  <si>
    <t xml:space="preserve">  05</t>
  </si>
  <si>
    <t xml:space="preserve">    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</si>
  <si>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</si>
  <si>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</si>
  <si>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</si>
  <si>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</si>
  <si>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</si>
  <si>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</si>
  <si>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    行政单位医疗</t>
  </si>
  <si>
    <t xml:space="preserve">        事业单位医疗</t>
  </si>
  <si>
    <t xml:space="preserve">        其他行政事业单位医疗支出</t>
  </si>
  <si>
    <t>229</t>
  </si>
  <si>
    <t>60</t>
  </si>
  <si>
    <t>04</t>
  </si>
  <si>
    <t>用于教育事业的彩票公益金支出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</si>
  <si>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</si>
  <si>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</si>
  <si>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</si>
  <si>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</si>
  <si>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</si>
  <si>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</si>
  <si>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</si>
  <si>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</si>
  <si>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</si>
  <si>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高中教育</t>
  </si>
  <si>
    <t>特殊教育</t>
  </si>
  <si>
    <t>其他特殊教育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</si>
  <si>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</si>
  <si>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</si>
  <si>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</si>
  <si>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</si>
  <si>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</si>
  <si>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</si>
  <si>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</si>
  <si>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</si>
  <si>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</si>
  <si>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</si>
  <si>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</si>
  <si>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</si>
  <si>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</si>
  <si>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</si>
  <si>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</si>
  <si>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</si>
  <si>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</si>
  <si>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</si>
  <si>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</si>
  <si>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</si>
  <si>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</si>
  <si>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</si>
  <si>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</si>
  <si>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</si>
  <si>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</si>
  <si>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</si>
  <si>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</si>
  <si>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</si>
  <si>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</si>
  <si>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</si>
  <si>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</si>
  <si>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</si>
  <si>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</si>
  <si>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</si>
  <si>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</si>
  <si>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</si>
  <si>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</si>
  <si>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</si>
  <si>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</si>
  <si>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</si>
  <si>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2020年一般公共预算支出总体情况表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</si>
  <si>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</si>
  <si>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</si>
  <si>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</si>
  <si>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</si>
  <si>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</si>
  <si>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</si>
  <si>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</si>
  <si>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</si>
  <si>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>商品和服务支出</t>
  </si>
  <si>
    <t>机关商品和服务支出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</si>
  <si>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</si>
  <si>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</si>
  <si>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</si>
  <si>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</si>
  <si>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</si>
  <si>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</si>
  <si>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</si>
  <si>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</si>
  <si>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</si>
  <si>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</si>
  <si>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</si>
  <si>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</si>
  <si>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人员经费支出</t>
  </si>
  <si>
    <t>公用经费支出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</si>
  <si>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</si>
  <si>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</si>
  <si>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</si>
  <si>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</si>
  <si>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</si>
  <si>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</si>
  <si>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</si>
  <si>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</si>
  <si>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</si>
  <si>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</si>
  <si>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</si>
  <si>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</si>
  <si>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</si>
  <si>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</si>
  <si>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</si>
  <si>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</si>
  <si>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</si>
  <si>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</si>
  <si>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</si>
  <si>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</si>
  <si>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</si>
  <si>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</si>
  <si>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</si>
  <si>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 xml:space="preserve">    其他教育管理事务支出</t>
  </si>
  <si>
    <t>其他普通教育</t>
  </si>
  <si>
    <t>群众体育</t>
  </si>
  <si>
    <t>2020年预算项目支出绩效目标表</t>
  </si>
  <si>
    <t>项目名称</t>
  </si>
  <si>
    <t>主管部门</t>
  </si>
  <si>
    <t>实施单位</t>
  </si>
  <si>
    <t>项目周期</t>
  </si>
  <si>
    <t>一年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</si>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</sst>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* #,##0.00;* \-#,##0.00;* &quot;&quot;??;@"/>
    <numFmt numFmtId="184" formatCode="#,##0.0"/>
    <numFmt numFmtId="185" formatCode="#,##0.00_);[Red]\(#,##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5" borderId="3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4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2" borderId="39" applyNumberFormat="0" applyAlignment="0" applyProtection="0">
      <alignment vertical="center"/>
    </xf>
    <xf numFmtId="0" fontId="19" fillId="12" borderId="38" applyNumberFormat="0" applyAlignment="0" applyProtection="0">
      <alignment vertical="center"/>
    </xf>
    <xf numFmtId="0" fontId="25" fillId="21" borderId="4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7" fillId="0" borderId="0" xfId="114" applyFill="1">
      <alignment vertical="center"/>
    </xf>
    <xf numFmtId="0" fontId="0" fillId="0" borderId="0" xfId="114" applyFont="1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0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vertical="center"/>
    </xf>
    <xf numFmtId="182" fontId="5" fillId="0" borderId="2" xfId="114" applyNumberFormat="1" applyFont="1" applyFill="1" applyBorder="1" applyAlignment="1">
      <alignment horizontal="center" vertical="center"/>
    </xf>
    <xf numFmtId="182" fontId="5" fillId="0" borderId="2" xfId="113" applyNumberFormat="1" applyFont="1" applyFill="1" applyBorder="1" applyAlignment="1" applyProtection="1">
      <alignment horizontal="center" vertical="center" wrapText="1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5" xfId="55" applyFont="1" applyFill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/>
    </xf>
    <xf numFmtId="0" fontId="5" fillId="0" borderId="7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2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 wrapText="1"/>
    </xf>
    <xf numFmtId="0" fontId="2" fillId="0" borderId="13" xfId="117" applyFont="1" applyFill="1" applyBorder="1" applyAlignment="1">
      <alignment horizontal="center" vertical="center" wrapText="1"/>
    </xf>
    <xf numFmtId="0" fontId="2" fillId="0" borderId="14" xfId="117" applyFont="1" applyFill="1" applyBorder="1" applyAlignment="1">
      <alignment horizontal="center" vertical="center"/>
    </xf>
    <xf numFmtId="0" fontId="2" fillId="0" borderId="15" xfId="117" applyFont="1" applyFill="1" applyBorder="1" applyAlignment="1">
      <alignment horizontal="center" vertical="center"/>
    </xf>
    <xf numFmtId="0" fontId="2" fillId="0" borderId="16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2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182" fontId="2" fillId="0" borderId="2" xfId="117" applyNumberFormat="1" applyFont="1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vertical="center"/>
    </xf>
    <xf numFmtId="182" fontId="5" fillId="0" borderId="2" xfId="113" applyNumberFormat="1" applyFont="1" applyFill="1" applyBorder="1" applyAlignment="1">
      <alignment horizontal="center" vertical="center"/>
    </xf>
    <xf numFmtId="182" fontId="5" fillId="0" borderId="2" xfId="55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6" xfId="115" applyNumberFormat="1" applyFont="1" applyFill="1" applyBorder="1" applyAlignment="1" applyProtection="1">
      <alignment horizontal="center" vertical="center" wrapText="1"/>
    </xf>
    <xf numFmtId="183" fontId="5" fillId="0" borderId="7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0" fontId="5" fillId="0" borderId="7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5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10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4" fontId="5" fillId="0" borderId="7" xfId="112" applyNumberFormat="1" applyFont="1" applyFill="1" applyBorder="1" applyAlignment="1">
      <alignment horizontal="left" vertical="center" wrapText="1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7" xfId="98" applyFont="1" applyFill="1" applyBorder="1" applyAlignment="1">
      <alignment vertical="center" wrapText="1"/>
    </xf>
    <xf numFmtId="185" fontId="5" fillId="0" borderId="2" xfId="115" applyNumberFormat="1" applyFont="1" applyFill="1" applyBorder="1" applyAlignment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5" fontId="5" fillId="0" borderId="9" xfId="112" applyNumberFormat="1" applyFont="1" applyFill="1" applyBorder="1" applyAlignment="1" applyProtection="1">
      <alignment horizontal="right" vertical="center" wrapText="1"/>
    </xf>
    <xf numFmtId="185" fontId="5" fillId="0" borderId="10" xfId="112" applyNumberFormat="1" applyFont="1" applyFill="1" applyBorder="1" applyAlignment="1" applyProtection="1">
      <alignment horizontal="right" vertical="center" wrapText="1"/>
    </xf>
    <xf numFmtId="184" fontId="5" fillId="0" borderId="6" xfId="112" applyNumberFormat="1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left" vertical="center" wrapText="1"/>
    </xf>
    <xf numFmtId="185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7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7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7" xfId="115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7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7" xfId="112" applyFont="1" applyFill="1" applyBorder="1" applyAlignment="1">
      <alignment vertical="center" wrapText="1"/>
    </xf>
    <xf numFmtId="182" fontId="5" fillId="0" borderId="10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6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8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0" xfId="115" applyNumberFormat="1" applyFont="1" applyFill="1" applyBorder="1" applyAlignment="1">
      <alignment horizontal="center" vertical="center" wrapText="1"/>
    </xf>
    <xf numFmtId="185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horizontal="center"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6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8" xfId="113" applyNumberFormat="1" applyFill="1" applyBorder="1" applyAlignment="1">
      <alignment horizontal="center" vertical="center" wrapText="1"/>
    </xf>
    <xf numFmtId="49" fontId="7" fillId="0" borderId="10" xfId="113" applyNumberFormat="1" applyFont="1" applyFill="1" applyBorder="1" applyAlignment="1">
      <alignment horizontal="center" vertical="center" wrapText="1"/>
    </xf>
    <xf numFmtId="49" fontId="7" fillId="0" borderId="10" xfId="113" applyNumberFormat="1" applyFill="1" applyBorder="1" applyAlignment="1">
      <alignment horizontal="center" vertical="center" wrapText="1"/>
    </xf>
    <xf numFmtId="0" fontId="5" fillId="0" borderId="8" xfId="113" applyFont="1" applyFill="1" applyBorder="1" applyAlignment="1">
      <alignment horizontal="center" vertical="center"/>
    </xf>
    <xf numFmtId="182" fontId="5" fillId="0" borderId="8" xfId="113" applyNumberFormat="1" applyFont="1" applyFill="1" applyBorder="1" applyAlignment="1">
      <alignment horizontal="center" vertical="center"/>
    </xf>
    <xf numFmtId="182" fontId="7" fillId="0" borderId="2" xfId="113" applyNumberFormat="1" applyFill="1" applyBorder="1" applyAlignment="1">
      <alignment horizontal="center" vertical="center"/>
    </xf>
    <xf numFmtId="176" fontId="5" fillId="0" borderId="2" xfId="113" applyNumberFormat="1" applyFont="1" applyFill="1" applyBorder="1" applyAlignment="1">
      <alignment horizontal="center" vertical="center"/>
    </xf>
    <xf numFmtId="0" fontId="7" fillId="0" borderId="2" xfId="113" applyFill="1" applyBorder="1" applyAlignment="1"/>
    <xf numFmtId="49" fontId="7" fillId="0" borderId="7" xfId="113" applyNumberForma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76" fontId="7" fillId="0" borderId="2" xfId="113" applyNumberFormat="1" applyFill="1" applyBorder="1" applyAlignment="1">
      <alignment horizontal="center" vertical="center"/>
    </xf>
    <xf numFmtId="0" fontId="7" fillId="0" borderId="0" xfId="113" applyFill="1" applyAlignment="1">
      <alignment horizontal="right" vertical="center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9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7" xfId="112" applyNumberFormat="1" applyFont="1" applyFill="1" applyBorder="1" applyAlignment="1" applyProtection="1">
      <alignment horizontal="center" vertical="center"/>
    </xf>
    <xf numFmtId="0" fontId="11" fillId="0" borderId="9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10" xfId="112" applyFont="1" applyFill="1" applyBorder="1" applyAlignment="1">
      <alignment horizontal="center" vertical="center"/>
    </xf>
    <xf numFmtId="0" fontId="11" fillId="0" borderId="10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4" fontId="5" fillId="0" borderId="6" xfId="112" applyNumberFormat="1" applyFont="1" applyFill="1" applyBorder="1" applyAlignment="1">
      <alignment horizontal="left" vertical="center"/>
    </xf>
    <xf numFmtId="185" fontId="5" fillId="0" borderId="34" xfId="112" applyNumberFormat="1" applyFont="1" applyFill="1" applyBorder="1" applyAlignment="1" applyProtection="1">
      <alignment horizontal="right" vertical="center" wrapText="1"/>
    </xf>
    <xf numFmtId="182" fontId="5" fillId="0" borderId="2" xfId="112" applyNumberFormat="1" applyFont="1" applyFill="1" applyBorder="1" applyAlignment="1">
      <alignment horizontal="right" vertical="center"/>
    </xf>
    <xf numFmtId="184" fontId="5" fillId="0" borderId="6" xfId="112" applyNumberFormat="1" applyFont="1" applyFill="1" applyBorder="1" applyAlignment="1" applyProtection="1">
      <alignment horizontal="left" vertical="center"/>
    </xf>
    <xf numFmtId="184" fontId="5" fillId="0" borderId="2" xfId="112" applyNumberFormat="1" applyFont="1" applyFill="1" applyBorder="1" applyAlignment="1" applyProtection="1">
      <alignment horizontal="left" vertical="center"/>
    </xf>
    <xf numFmtId="182" fontId="5" fillId="0" borderId="2" xfId="112" applyNumberFormat="1" applyFont="1" applyFill="1" applyBorder="1" applyAlignment="1"/>
    <xf numFmtId="182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6" xfId="112" applyFont="1" applyFill="1" applyBorder="1" applyAlignment="1">
      <alignment vertical="center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9" xfId="112" applyNumberFormat="1" applyFont="1" applyFill="1" applyBorder="1" applyAlignment="1" applyProtection="1">
      <alignment horizontal="right" vertical="center" wrapText="1"/>
    </xf>
    <xf numFmtId="0" fontId="5" fillId="0" borderId="6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H10" sqref="H10"/>
    </sheetView>
  </sheetViews>
  <sheetFormatPr defaultColWidth="6.875" defaultRowHeight="11.25"/>
  <cols>
    <col min="1" max="1" width="25" style="230" customWidth="1"/>
    <col min="2" max="2" width="10.25" style="230" customWidth="1"/>
    <col min="3" max="3" width="11.75" style="230" customWidth="1"/>
    <col min="4" max="4" width="9.375" style="230" customWidth="1"/>
    <col min="5" max="5" width="8.125" style="230" customWidth="1"/>
    <col min="6" max="6" width="7.75" style="230" customWidth="1"/>
    <col min="7" max="7" width="9" style="230" customWidth="1"/>
    <col min="8" max="8" width="13.5" style="230" customWidth="1"/>
    <col min="9" max="9" width="9" style="230" customWidth="1"/>
    <col min="10" max="10" width="9.625" style="230" customWidth="1"/>
    <col min="11" max="11" width="7.125" style="230" customWidth="1"/>
    <col min="12" max="12" width="5.75" style="230" customWidth="1"/>
    <col min="13" max="16384" width="6.875" style="230"/>
  </cols>
  <sheetData>
    <row r="1" ht="42" customHeight="1" spans="1:1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ht="15" customHeight="1" spans="1:12">
      <c r="A2" s="232" t="s">
        <v>1</v>
      </c>
      <c r="B2" s="233"/>
      <c r="C2" s="234"/>
      <c r="D2" s="235"/>
      <c r="E2" s="235"/>
      <c r="F2" s="235"/>
      <c r="G2" s="236"/>
      <c r="H2" s="236"/>
      <c r="I2" s="236"/>
      <c r="J2" s="236"/>
      <c r="K2" s="236"/>
      <c r="L2" s="235" t="s">
        <v>2</v>
      </c>
    </row>
    <row r="3" ht="35.1" customHeight="1" spans="1:12">
      <c r="A3" s="237" t="s">
        <v>3</v>
      </c>
      <c r="B3" s="237"/>
      <c r="C3" s="238" t="s">
        <v>4</v>
      </c>
      <c r="D3" s="238"/>
      <c r="E3" s="238"/>
      <c r="F3" s="238"/>
      <c r="G3" s="238"/>
      <c r="H3" s="238"/>
      <c r="I3" s="238"/>
      <c r="J3" s="238"/>
      <c r="K3" s="238"/>
      <c r="L3" s="238"/>
    </row>
    <row r="4" ht="24" customHeight="1" spans="1:12">
      <c r="A4" s="239" t="s">
        <v>5</v>
      </c>
      <c r="B4" s="239" t="s">
        <v>6</v>
      </c>
      <c r="C4" s="240" t="s">
        <v>7</v>
      </c>
      <c r="D4" s="240" t="s">
        <v>8</v>
      </c>
      <c r="E4" s="241" t="s">
        <v>9</v>
      </c>
      <c r="F4" s="242"/>
      <c r="G4" s="243" t="s">
        <v>10</v>
      </c>
      <c r="H4" s="242"/>
      <c r="I4" s="242"/>
      <c r="J4" s="242"/>
      <c r="K4" s="242"/>
      <c r="L4" s="242"/>
    </row>
    <row r="5" ht="35.1" customHeight="1" spans="1:12">
      <c r="A5" s="239"/>
      <c r="B5" s="239"/>
      <c r="C5" s="239"/>
      <c r="D5" s="239"/>
      <c r="E5" s="244" t="s">
        <v>11</v>
      </c>
      <c r="F5" s="244" t="s">
        <v>12</v>
      </c>
      <c r="G5" s="241" t="s">
        <v>13</v>
      </c>
      <c r="H5" s="242"/>
      <c r="I5" s="244" t="s">
        <v>14</v>
      </c>
      <c r="J5" s="244" t="s">
        <v>15</v>
      </c>
      <c r="K5" s="244" t="s">
        <v>16</v>
      </c>
      <c r="L5" s="244" t="s">
        <v>17</v>
      </c>
    </row>
    <row r="6" ht="23.1" customHeight="1" spans="1:12">
      <c r="A6" s="245"/>
      <c r="B6" s="245"/>
      <c r="C6" s="245"/>
      <c r="D6" s="245"/>
      <c r="E6" s="246"/>
      <c r="F6" s="246"/>
      <c r="G6" s="247" t="s">
        <v>18</v>
      </c>
      <c r="H6" s="247" t="s">
        <v>19</v>
      </c>
      <c r="I6" s="246"/>
      <c r="J6" s="246"/>
      <c r="K6" s="246"/>
      <c r="L6" s="246"/>
    </row>
    <row r="7" ht="24" customHeight="1" spans="1:12">
      <c r="A7" s="159" t="s">
        <v>20</v>
      </c>
      <c r="B7" s="164">
        <f>B8+B9+B10</f>
        <v>31596.31</v>
      </c>
      <c r="C7" s="248" t="s">
        <v>21</v>
      </c>
      <c r="D7" s="161">
        <f>D8+D9</f>
        <v>12492.54</v>
      </c>
      <c r="E7" s="249"/>
      <c r="F7" s="249"/>
      <c r="G7" s="161">
        <f t="shared" ref="G7:L7" si="0">G8+G9</f>
        <v>12492.54</v>
      </c>
      <c r="H7" s="161">
        <f t="shared" si="0"/>
        <v>9313.62</v>
      </c>
      <c r="I7" s="161">
        <f t="shared" si="0"/>
        <v>0</v>
      </c>
      <c r="J7" s="161">
        <f t="shared" si="0"/>
        <v>0</v>
      </c>
      <c r="K7" s="161">
        <f t="shared" si="0"/>
        <v>0</v>
      </c>
      <c r="L7" s="161">
        <f t="shared" si="0"/>
        <v>0</v>
      </c>
    </row>
    <row r="8" ht="24" customHeight="1" spans="1:12">
      <c r="A8" s="159" t="s">
        <v>22</v>
      </c>
      <c r="B8" s="250">
        <v>10528.39</v>
      </c>
      <c r="C8" s="248" t="s">
        <v>23</v>
      </c>
      <c r="D8" s="161">
        <f>G8+I8+J8</f>
        <v>12462.21</v>
      </c>
      <c r="E8" s="249"/>
      <c r="F8" s="249"/>
      <c r="G8" s="161">
        <v>12462.21</v>
      </c>
      <c r="H8" s="164">
        <v>9283.29</v>
      </c>
      <c r="I8" s="164"/>
      <c r="J8" s="164"/>
      <c r="K8" s="164"/>
      <c r="L8" s="164"/>
    </row>
    <row r="9" ht="24" customHeight="1" spans="1:12">
      <c r="A9" s="159" t="s">
        <v>24</v>
      </c>
      <c r="B9" s="167"/>
      <c r="C9" s="251" t="s">
        <v>25</v>
      </c>
      <c r="D9" s="161">
        <f>G9+I9+J9</f>
        <v>30.33</v>
      </c>
      <c r="E9" s="164"/>
      <c r="F9" s="164"/>
      <c r="G9" s="164">
        <v>30.33</v>
      </c>
      <c r="H9" s="164">
        <v>30.33</v>
      </c>
      <c r="I9" s="164"/>
      <c r="J9" s="164"/>
      <c r="K9" s="164"/>
      <c r="L9" s="164"/>
    </row>
    <row r="10" ht="24" customHeight="1" spans="1:12">
      <c r="A10" s="159" t="s">
        <v>26</v>
      </c>
      <c r="B10" s="250">
        <v>21067.92</v>
      </c>
      <c r="C10" s="251" t="s">
        <v>27</v>
      </c>
      <c r="D10" s="161">
        <f>G10+I10+J10</f>
        <v>19103.77</v>
      </c>
      <c r="E10" s="249">
        <f t="shared" ref="E10:L10" si="1">E11+E12</f>
        <v>0</v>
      </c>
      <c r="F10" s="249">
        <f t="shared" si="1"/>
        <v>0</v>
      </c>
      <c r="G10" s="249">
        <f t="shared" si="1"/>
        <v>19103.77</v>
      </c>
      <c r="H10" s="164">
        <v>1214.77</v>
      </c>
      <c r="I10" s="164">
        <f t="shared" si="1"/>
        <v>0</v>
      </c>
      <c r="J10" s="164">
        <f t="shared" si="1"/>
        <v>0</v>
      </c>
      <c r="K10" s="164">
        <f t="shared" si="1"/>
        <v>0</v>
      </c>
      <c r="L10" s="164">
        <f t="shared" si="1"/>
        <v>0</v>
      </c>
    </row>
    <row r="11" ht="24" customHeight="1" spans="1:12">
      <c r="A11" s="159" t="s">
        <v>28</v>
      </c>
      <c r="B11" s="164"/>
      <c r="C11" s="248" t="s">
        <v>29</v>
      </c>
      <c r="D11" s="161">
        <f>G11+I11+J11</f>
        <v>0</v>
      </c>
      <c r="E11" s="249"/>
      <c r="F11" s="249"/>
      <c r="G11" s="164"/>
      <c r="H11" s="164"/>
      <c r="I11" s="164"/>
      <c r="J11" s="164"/>
      <c r="K11" s="164"/>
      <c r="L11" s="164"/>
    </row>
    <row r="12" ht="24" customHeight="1" spans="1:12">
      <c r="A12" s="159" t="s">
        <v>30</v>
      </c>
      <c r="B12" s="167"/>
      <c r="C12" s="251" t="s">
        <v>31</v>
      </c>
      <c r="D12" s="161">
        <f>G12+I12+J12</f>
        <v>19103.77</v>
      </c>
      <c r="E12" s="249"/>
      <c r="F12" s="249"/>
      <c r="G12" s="249">
        <v>19103.77</v>
      </c>
      <c r="H12" s="164">
        <v>1214.77</v>
      </c>
      <c r="I12" s="249"/>
      <c r="J12" s="249"/>
      <c r="K12" s="249"/>
      <c r="L12" s="249"/>
    </row>
    <row r="13" ht="24" customHeight="1" spans="1:12">
      <c r="A13" s="159" t="s">
        <v>32</v>
      </c>
      <c r="B13" s="164"/>
      <c r="C13" s="252"/>
      <c r="D13" s="253"/>
      <c r="E13" s="253"/>
      <c r="F13" s="254"/>
      <c r="G13" s="255"/>
      <c r="H13" s="255"/>
      <c r="I13" s="255"/>
      <c r="J13" s="255"/>
      <c r="K13" s="255"/>
      <c r="L13" s="255"/>
    </row>
    <row r="14" ht="24" customHeight="1" spans="1:12">
      <c r="A14" s="184" t="s">
        <v>33</v>
      </c>
      <c r="B14" s="164"/>
      <c r="C14" s="252"/>
      <c r="D14" s="253"/>
      <c r="E14" s="253"/>
      <c r="F14" s="254"/>
      <c r="G14" s="255"/>
      <c r="H14" s="255"/>
      <c r="I14" s="255"/>
      <c r="J14" s="255"/>
      <c r="K14" s="255"/>
      <c r="L14" s="255"/>
    </row>
    <row r="15" ht="24" customHeight="1" spans="1:12">
      <c r="A15" s="256" t="s">
        <v>34</v>
      </c>
      <c r="B15" s="161">
        <f>B7+B11</f>
        <v>31596.31</v>
      </c>
      <c r="C15" s="257"/>
      <c r="D15" s="258"/>
      <c r="E15" s="259"/>
      <c r="F15" s="259"/>
      <c r="G15" s="255"/>
      <c r="H15" s="255"/>
      <c r="I15" s="255"/>
      <c r="J15" s="255"/>
      <c r="K15" s="255"/>
      <c r="L15" s="255"/>
    </row>
    <row r="16" ht="24" customHeight="1" spans="1:12">
      <c r="A16" s="184" t="s">
        <v>35</v>
      </c>
      <c r="B16" s="164"/>
      <c r="C16" s="260"/>
      <c r="D16" s="261"/>
      <c r="E16" s="259"/>
      <c r="F16" s="259"/>
      <c r="G16" s="255"/>
      <c r="H16" s="255"/>
      <c r="I16" s="255"/>
      <c r="J16" s="255"/>
      <c r="K16" s="255"/>
      <c r="L16" s="255"/>
    </row>
    <row r="17" ht="24" customHeight="1" spans="1:12">
      <c r="A17" s="159" t="s">
        <v>36</v>
      </c>
      <c r="B17" s="167"/>
      <c r="C17" s="260"/>
      <c r="D17" s="262"/>
      <c r="E17" s="259"/>
      <c r="F17" s="259"/>
      <c r="G17" s="255"/>
      <c r="H17" s="255"/>
      <c r="I17" s="255"/>
      <c r="J17" s="255"/>
      <c r="K17" s="255"/>
      <c r="L17" s="255"/>
    </row>
    <row r="18" ht="24" customHeight="1" spans="1:12">
      <c r="A18" s="159" t="s">
        <v>37</v>
      </c>
      <c r="B18" s="167"/>
      <c r="C18" s="260"/>
      <c r="D18" s="261"/>
      <c r="E18" s="259"/>
      <c r="F18" s="259"/>
      <c r="G18" s="255"/>
      <c r="H18" s="255"/>
      <c r="I18" s="255"/>
      <c r="J18" s="255"/>
      <c r="K18" s="255"/>
      <c r="L18" s="255"/>
    </row>
    <row r="19" ht="24" customHeight="1" spans="1:12">
      <c r="A19" s="159" t="s">
        <v>38</v>
      </c>
      <c r="B19" s="29"/>
      <c r="C19" s="260"/>
      <c r="D19" s="186"/>
      <c r="E19" s="259"/>
      <c r="F19" s="259"/>
      <c r="G19" s="255"/>
      <c r="H19" s="255"/>
      <c r="I19" s="255"/>
      <c r="J19" s="255"/>
      <c r="K19" s="255"/>
      <c r="L19" s="255"/>
    </row>
    <row r="20" ht="24" customHeight="1" spans="1:12">
      <c r="A20" s="182" t="s">
        <v>39</v>
      </c>
      <c r="B20" s="167">
        <f>B15</f>
        <v>31596.31</v>
      </c>
      <c r="C20" s="263" t="s">
        <v>40</v>
      </c>
      <c r="D20" s="164">
        <f t="shared" ref="D20:J20" si="2">D7+D10</f>
        <v>31596.31</v>
      </c>
      <c r="E20" s="164">
        <f t="shared" si="2"/>
        <v>0</v>
      </c>
      <c r="F20" s="164">
        <f t="shared" si="2"/>
        <v>0</v>
      </c>
      <c r="G20" s="164">
        <f t="shared" si="2"/>
        <v>31596.31</v>
      </c>
      <c r="H20" s="164">
        <f t="shared" si="2"/>
        <v>10528.39</v>
      </c>
      <c r="I20" s="164">
        <f t="shared" si="2"/>
        <v>0</v>
      </c>
      <c r="J20" s="164">
        <f t="shared" si="2"/>
        <v>0</v>
      </c>
      <c r="K20" s="249"/>
      <c r="L20" s="249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ageMargins left="0.393055555555556" right="0.472222222222222" top="0.432638888888889" bottom="0.511805555555556" header="0.314583333333333" footer="0.354166666666667"/>
  <pageSetup paperSize="9" fitToHeight="10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showGridLines="0" showZeros="0" topLeftCell="A6" workbookViewId="0">
      <selection activeCell="E29" sqref="E29"/>
    </sheetView>
  </sheetViews>
  <sheetFormatPr defaultColWidth="6.875" defaultRowHeight="11.25"/>
  <cols>
    <col min="1" max="1" width="3.625" style="202" customWidth="1"/>
    <col min="2" max="2" width="4.125" style="202" customWidth="1"/>
    <col min="3" max="3" width="4.75" style="202" customWidth="1"/>
    <col min="4" max="4" width="16.25" style="202" customWidth="1"/>
    <col min="5" max="5" width="10.625" style="202" customWidth="1"/>
    <col min="6" max="6" width="9.625" style="202" customWidth="1"/>
    <col min="7" max="7" width="10" style="202" customWidth="1"/>
    <col min="8" max="8" width="9.5" style="202" customWidth="1"/>
    <col min="9" max="9" width="2.75" style="202" customWidth="1"/>
    <col min="10" max="10" width="7.375" style="202" customWidth="1"/>
    <col min="11" max="11" width="3.125" style="202" customWidth="1"/>
    <col min="12" max="12" width="6.5" style="202" customWidth="1"/>
    <col min="13" max="13" width="3" style="202" customWidth="1"/>
    <col min="14" max="14" width="5.5" style="202" customWidth="1"/>
    <col min="15" max="15" width="2.625" style="202" customWidth="1"/>
    <col min="16" max="16" width="11" style="202" customWidth="1"/>
    <col min="17" max="17" width="5.375" style="202" customWidth="1"/>
    <col min="18" max="18" width="3.875" style="202" customWidth="1"/>
    <col min="19" max="19" width="3.75" style="202" customWidth="1"/>
    <col min="20" max="20" width="3.25" style="202" customWidth="1"/>
    <col min="21" max="21" width="5" style="202" customWidth="1"/>
    <col min="22" max="22" width="3.5" style="202" customWidth="1"/>
    <col min="23" max="251" width="6.875" style="202" customWidth="1"/>
    <col min="252" max="16384" width="6.875" style="202"/>
  </cols>
  <sheetData>
    <row r="1" ht="42" customHeight="1" spans="1:22">
      <c r="A1" s="203" t="s">
        <v>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</row>
    <row r="2" ht="15" customHeight="1" spans="1:22">
      <c r="A2" s="204" t="s">
        <v>1</v>
      </c>
      <c r="B2" s="204"/>
      <c r="C2" s="204"/>
      <c r="D2" s="204"/>
      <c r="E2" s="204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V2" s="226" t="s">
        <v>2</v>
      </c>
    </row>
    <row r="3" ht="20.1" customHeight="1" spans="1:22">
      <c r="A3" s="206" t="s">
        <v>42</v>
      </c>
      <c r="B3" s="206"/>
      <c r="C3" s="206"/>
      <c r="D3" s="207" t="s">
        <v>43</v>
      </c>
      <c r="E3" s="208" t="s">
        <v>44</v>
      </c>
      <c r="F3" s="209" t="s">
        <v>45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23"/>
      <c r="R3" s="223"/>
      <c r="S3" s="208" t="s">
        <v>46</v>
      </c>
      <c r="T3" s="208"/>
      <c r="U3" s="208" t="s">
        <v>47</v>
      </c>
      <c r="V3" s="224" t="s">
        <v>17</v>
      </c>
    </row>
    <row r="4" ht="20.1" customHeight="1" spans="1:22">
      <c r="A4" s="206"/>
      <c r="B4" s="206"/>
      <c r="C4" s="206"/>
      <c r="D4" s="207"/>
      <c r="E4" s="208"/>
      <c r="F4" s="208" t="s">
        <v>8</v>
      </c>
      <c r="G4" s="211" t="s">
        <v>48</v>
      </c>
      <c r="H4" s="212"/>
      <c r="I4" s="222"/>
      <c r="J4" s="211" t="s">
        <v>49</v>
      </c>
      <c r="K4" s="210"/>
      <c r="L4" s="210"/>
      <c r="M4" s="210"/>
      <c r="N4" s="210"/>
      <c r="O4" s="223"/>
      <c r="P4" s="208" t="s">
        <v>50</v>
      </c>
      <c r="Q4" s="208" t="s">
        <v>51</v>
      </c>
      <c r="R4" s="227" t="s">
        <v>52</v>
      </c>
      <c r="S4" s="208" t="s">
        <v>53</v>
      </c>
      <c r="T4" s="208" t="s">
        <v>54</v>
      </c>
      <c r="U4" s="208"/>
      <c r="V4" s="208"/>
    </row>
    <row r="5" ht="20.1" customHeight="1" spans="1:22">
      <c r="A5" s="213" t="s">
        <v>55</v>
      </c>
      <c r="B5" s="213" t="s">
        <v>56</v>
      </c>
      <c r="C5" s="213" t="s">
        <v>57</v>
      </c>
      <c r="D5" s="207"/>
      <c r="E5" s="208"/>
      <c r="F5" s="208"/>
      <c r="G5" s="214" t="s">
        <v>58</v>
      </c>
      <c r="H5" s="214" t="s">
        <v>59</v>
      </c>
      <c r="I5" s="214" t="s">
        <v>60</v>
      </c>
      <c r="J5" s="224" t="s">
        <v>61</v>
      </c>
      <c r="K5" s="208" t="s">
        <v>62</v>
      </c>
      <c r="L5" s="208" t="s">
        <v>63</v>
      </c>
      <c r="M5" s="208" t="s">
        <v>64</v>
      </c>
      <c r="N5" s="208" t="s">
        <v>65</v>
      </c>
      <c r="O5" s="224" t="s">
        <v>66</v>
      </c>
      <c r="P5" s="208"/>
      <c r="Q5" s="208"/>
      <c r="R5" s="228"/>
      <c r="S5" s="208"/>
      <c r="T5" s="208"/>
      <c r="U5" s="208"/>
      <c r="V5" s="208"/>
    </row>
    <row r="6" ht="38" customHeight="1" spans="1:22">
      <c r="A6" s="213"/>
      <c r="B6" s="213"/>
      <c r="C6" s="213"/>
      <c r="D6" s="207"/>
      <c r="E6" s="208"/>
      <c r="F6" s="208"/>
      <c r="G6" s="215"/>
      <c r="H6" s="216"/>
      <c r="I6" s="216"/>
      <c r="J6" s="224"/>
      <c r="K6" s="208"/>
      <c r="L6" s="208"/>
      <c r="M6" s="208"/>
      <c r="N6" s="208"/>
      <c r="O6" s="224"/>
      <c r="P6" s="208"/>
      <c r="Q6" s="208"/>
      <c r="R6" s="215"/>
      <c r="S6" s="208"/>
      <c r="T6" s="208"/>
      <c r="U6" s="208"/>
      <c r="V6" s="208"/>
    </row>
    <row r="7" ht="20.1" customHeight="1" spans="1:22">
      <c r="A7" s="206" t="s">
        <v>67</v>
      </c>
      <c r="B7" s="206" t="s">
        <v>67</v>
      </c>
      <c r="C7" s="206" t="s">
        <v>67</v>
      </c>
      <c r="D7" s="206" t="s">
        <v>67</v>
      </c>
      <c r="E7" s="217">
        <v>1</v>
      </c>
      <c r="F7" s="217">
        <f t="shared" ref="F7" si="0">E7+1</f>
        <v>2</v>
      </c>
      <c r="G7" s="217">
        <f t="shared" ref="G7:V7" si="1">F7+1</f>
        <v>3</v>
      </c>
      <c r="H7" s="217">
        <f t="shared" si="1"/>
        <v>4</v>
      </c>
      <c r="I7" s="217">
        <f t="shared" si="1"/>
        <v>5</v>
      </c>
      <c r="J7" s="217">
        <f t="shared" si="1"/>
        <v>6</v>
      </c>
      <c r="K7" s="217">
        <f t="shared" si="1"/>
        <v>7</v>
      </c>
      <c r="L7" s="217">
        <f t="shared" si="1"/>
        <v>8</v>
      </c>
      <c r="M7" s="217">
        <f t="shared" si="1"/>
        <v>9</v>
      </c>
      <c r="N7" s="217">
        <f t="shared" si="1"/>
        <v>10</v>
      </c>
      <c r="O7" s="217">
        <f t="shared" si="1"/>
        <v>11</v>
      </c>
      <c r="P7" s="217">
        <f t="shared" si="1"/>
        <v>12</v>
      </c>
      <c r="Q7" s="217">
        <f t="shared" si="1"/>
        <v>13</v>
      </c>
      <c r="R7" s="217">
        <f t="shared" si="1"/>
        <v>14</v>
      </c>
      <c r="S7" s="217">
        <f t="shared" si="1"/>
        <v>15</v>
      </c>
      <c r="T7" s="217">
        <f t="shared" si="1"/>
        <v>16</v>
      </c>
      <c r="U7" s="217">
        <f t="shared" si="1"/>
        <v>17</v>
      </c>
      <c r="V7" s="217">
        <f t="shared" si="1"/>
        <v>18</v>
      </c>
    </row>
    <row r="8" ht="18" customHeight="1" spans="1:22">
      <c r="A8" s="125"/>
      <c r="B8" s="126"/>
      <c r="C8" s="69"/>
      <c r="D8" s="70" t="s">
        <v>8</v>
      </c>
      <c r="E8" s="218">
        <f t="shared" ref="E8:E21" si="2">F8+P8</f>
        <v>31596.31</v>
      </c>
      <c r="F8" s="218">
        <f t="shared" ref="F8:F21" si="3">G8+J8</f>
        <v>10528.39</v>
      </c>
      <c r="G8" s="218">
        <f t="shared" ref="G8:G21" si="4">H8+I8</f>
        <v>10528.39</v>
      </c>
      <c r="H8" s="218">
        <v>10528.39</v>
      </c>
      <c r="I8" s="218"/>
      <c r="J8" s="218"/>
      <c r="K8" s="218"/>
      <c r="L8" s="218"/>
      <c r="M8" s="218"/>
      <c r="N8" s="218"/>
      <c r="O8" s="218"/>
      <c r="P8" s="218">
        <v>21067.92</v>
      </c>
      <c r="Q8" s="218"/>
      <c r="R8" s="218"/>
      <c r="S8" s="218"/>
      <c r="T8" s="218"/>
      <c r="U8" s="218"/>
      <c r="V8" s="218"/>
    </row>
    <row r="9" ht="18" customHeight="1" spans="1:22">
      <c r="A9" s="125" t="s">
        <v>68</v>
      </c>
      <c r="B9" s="126"/>
      <c r="C9" s="69"/>
      <c r="D9" s="70" t="s">
        <v>69</v>
      </c>
      <c r="E9" s="218">
        <f t="shared" si="2"/>
        <v>26150.79</v>
      </c>
      <c r="F9" s="218">
        <f t="shared" si="3"/>
        <v>5154.87</v>
      </c>
      <c r="G9" s="218">
        <f t="shared" si="4"/>
        <v>5154.87</v>
      </c>
      <c r="H9" s="72">
        <v>5154.87</v>
      </c>
      <c r="I9" s="72"/>
      <c r="J9" s="218"/>
      <c r="K9" s="72"/>
      <c r="L9" s="72"/>
      <c r="M9" s="72"/>
      <c r="N9" s="72"/>
      <c r="O9" s="72"/>
      <c r="P9" s="72">
        <v>20995.92</v>
      </c>
      <c r="Q9" s="72"/>
      <c r="R9" s="72"/>
      <c r="S9" s="229"/>
      <c r="T9" s="229"/>
      <c r="U9" s="229"/>
      <c r="V9" s="229"/>
    </row>
    <row r="10" ht="18" customHeight="1" spans="1:22">
      <c r="A10" s="125"/>
      <c r="B10" s="126" t="s">
        <v>70</v>
      </c>
      <c r="C10" s="69"/>
      <c r="D10" s="70" t="s">
        <v>71</v>
      </c>
      <c r="E10" s="218">
        <f t="shared" si="2"/>
        <v>194.77</v>
      </c>
      <c r="F10" s="218">
        <f t="shared" si="3"/>
        <v>194.77</v>
      </c>
      <c r="G10" s="218">
        <f t="shared" si="4"/>
        <v>194.77</v>
      </c>
      <c r="H10" s="219">
        <v>194.77</v>
      </c>
      <c r="I10" s="219"/>
      <c r="J10" s="218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ht="18" customHeight="1" spans="1:22">
      <c r="A11" s="125"/>
      <c r="B11" s="126"/>
      <c r="C11" s="69" t="s">
        <v>70</v>
      </c>
      <c r="D11" s="70" t="s">
        <v>72</v>
      </c>
      <c r="E11" s="218">
        <f t="shared" si="2"/>
        <v>182.77</v>
      </c>
      <c r="F11" s="218">
        <f t="shared" si="3"/>
        <v>182.77</v>
      </c>
      <c r="G11" s="218">
        <f t="shared" si="4"/>
        <v>182.77</v>
      </c>
      <c r="H11" s="219">
        <v>182.77</v>
      </c>
      <c r="I11" s="219"/>
      <c r="J11" s="218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</row>
    <row r="12" ht="18" customHeight="1" spans="1:22">
      <c r="A12" s="125" t="s">
        <v>73</v>
      </c>
      <c r="B12" s="126" t="s">
        <v>74</v>
      </c>
      <c r="C12" s="69" t="s">
        <v>75</v>
      </c>
      <c r="D12" s="70" t="s">
        <v>76</v>
      </c>
      <c r="E12" s="218">
        <f t="shared" si="2"/>
        <v>12</v>
      </c>
      <c r="F12" s="218">
        <f t="shared" si="3"/>
        <v>12</v>
      </c>
      <c r="G12" s="218">
        <f t="shared" si="4"/>
        <v>12</v>
      </c>
      <c r="H12" s="219">
        <v>12</v>
      </c>
      <c r="I12" s="219"/>
      <c r="J12" s="218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</row>
    <row r="13" ht="18" customHeight="1" spans="1:22">
      <c r="A13" s="125"/>
      <c r="B13" s="126" t="s">
        <v>77</v>
      </c>
      <c r="C13" s="69"/>
      <c r="D13" s="70" t="s">
        <v>78</v>
      </c>
      <c r="E13" s="218">
        <f t="shared" si="2"/>
        <v>25503.2</v>
      </c>
      <c r="F13" s="218">
        <f t="shared" si="3"/>
        <v>4557.28</v>
      </c>
      <c r="G13" s="218">
        <f t="shared" si="4"/>
        <v>4557.28</v>
      </c>
      <c r="H13" s="219">
        <v>4557.28</v>
      </c>
      <c r="I13" s="219"/>
      <c r="J13" s="218"/>
      <c r="K13" s="219"/>
      <c r="L13" s="219"/>
      <c r="M13" s="219"/>
      <c r="N13" s="219"/>
      <c r="O13" s="219"/>
      <c r="P13" s="219">
        <v>20945.92</v>
      </c>
      <c r="Q13" s="219"/>
      <c r="R13" s="219"/>
      <c r="S13" s="219"/>
      <c r="T13" s="219"/>
      <c r="U13" s="219"/>
      <c r="V13" s="219"/>
    </row>
    <row r="14" ht="18" customHeight="1" spans="1:22">
      <c r="A14" s="125" t="s">
        <v>73</v>
      </c>
      <c r="B14" s="126" t="s">
        <v>79</v>
      </c>
      <c r="C14" s="69" t="s">
        <v>74</v>
      </c>
      <c r="D14" s="70" t="s">
        <v>80</v>
      </c>
      <c r="E14" s="218">
        <f t="shared" si="2"/>
        <v>1698.95</v>
      </c>
      <c r="F14" s="218">
        <f t="shared" si="3"/>
        <v>671.95</v>
      </c>
      <c r="G14" s="218">
        <f t="shared" si="4"/>
        <v>671.95</v>
      </c>
      <c r="H14" s="219">
        <v>671.95</v>
      </c>
      <c r="I14" s="219"/>
      <c r="J14" s="218"/>
      <c r="K14" s="219"/>
      <c r="L14" s="219"/>
      <c r="M14" s="219"/>
      <c r="N14" s="219"/>
      <c r="O14" s="219"/>
      <c r="P14" s="219">
        <v>1027</v>
      </c>
      <c r="Q14" s="219"/>
      <c r="R14" s="219"/>
      <c r="S14" s="219"/>
      <c r="T14" s="219"/>
      <c r="U14" s="219"/>
      <c r="V14" s="219"/>
    </row>
    <row r="15" ht="18" customHeight="1" spans="1:22">
      <c r="A15" s="125" t="s">
        <v>73</v>
      </c>
      <c r="B15" s="126" t="s">
        <v>79</v>
      </c>
      <c r="C15" s="69" t="s">
        <v>79</v>
      </c>
      <c r="D15" s="70" t="s">
        <v>81</v>
      </c>
      <c r="E15" s="218">
        <f t="shared" si="2"/>
        <v>1759.45</v>
      </c>
      <c r="F15" s="218">
        <f t="shared" si="3"/>
        <v>1759.45</v>
      </c>
      <c r="G15" s="218">
        <f t="shared" si="4"/>
        <v>1759.45</v>
      </c>
      <c r="H15" s="219">
        <v>1759.45</v>
      </c>
      <c r="I15" s="219"/>
      <c r="J15" s="218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</row>
    <row r="16" ht="18" customHeight="1" spans="1:22">
      <c r="A16" s="125" t="s">
        <v>73</v>
      </c>
      <c r="B16" s="126" t="s">
        <v>79</v>
      </c>
      <c r="C16" s="69" t="s">
        <v>82</v>
      </c>
      <c r="D16" s="70" t="s">
        <v>83</v>
      </c>
      <c r="E16" s="218">
        <f t="shared" si="2"/>
        <v>1407.7</v>
      </c>
      <c r="F16" s="218">
        <f t="shared" si="3"/>
        <v>1407.7</v>
      </c>
      <c r="G16" s="218">
        <f t="shared" si="4"/>
        <v>1407.7</v>
      </c>
      <c r="H16" s="219">
        <v>1407.7</v>
      </c>
      <c r="I16" s="219"/>
      <c r="J16" s="218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ht="18" customHeight="1" spans="1:22">
      <c r="A17" s="125"/>
      <c r="B17" s="126" t="s">
        <v>79</v>
      </c>
      <c r="C17" s="69" t="s">
        <v>84</v>
      </c>
      <c r="D17" s="70" t="s">
        <v>85</v>
      </c>
      <c r="E17" s="218">
        <f t="shared" si="2"/>
        <v>1122</v>
      </c>
      <c r="F17" s="218">
        <f t="shared" si="3"/>
        <v>0</v>
      </c>
      <c r="G17" s="218">
        <f t="shared" si="4"/>
        <v>0</v>
      </c>
      <c r="H17" s="219"/>
      <c r="I17" s="219"/>
      <c r="J17" s="218"/>
      <c r="K17" s="219"/>
      <c r="L17" s="219"/>
      <c r="M17" s="219"/>
      <c r="N17" s="219"/>
      <c r="O17" s="219"/>
      <c r="P17" s="219">
        <v>1122</v>
      </c>
      <c r="Q17" s="219"/>
      <c r="R17" s="219"/>
      <c r="S17" s="219"/>
      <c r="T17" s="219"/>
      <c r="U17" s="219"/>
      <c r="V17" s="219"/>
    </row>
    <row r="18" ht="18" customHeight="1" spans="1:22">
      <c r="A18" s="125" t="s">
        <v>73</v>
      </c>
      <c r="B18" s="126" t="s">
        <v>79</v>
      </c>
      <c r="C18" s="69" t="s">
        <v>75</v>
      </c>
      <c r="D18" s="70" t="s">
        <v>86</v>
      </c>
      <c r="E18" s="218">
        <f t="shared" si="2"/>
        <v>19515.1</v>
      </c>
      <c r="F18" s="218">
        <f t="shared" si="3"/>
        <v>718.18</v>
      </c>
      <c r="G18" s="218">
        <f t="shared" si="4"/>
        <v>718.18</v>
      </c>
      <c r="H18" s="219">
        <v>718.18</v>
      </c>
      <c r="I18" s="219"/>
      <c r="J18" s="218"/>
      <c r="K18" s="219"/>
      <c r="L18" s="219"/>
      <c r="M18" s="219"/>
      <c r="N18" s="219"/>
      <c r="O18" s="219"/>
      <c r="P18" s="219">
        <v>18796.92</v>
      </c>
      <c r="Q18" s="219"/>
      <c r="R18" s="219"/>
      <c r="S18" s="219"/>
      <c r="T18" s="219"/>
      <c r="U18" s="219"/>
      <c r="V18" s="219"/>
    </row>
    <row r="19" ht="18" customHeight="1" spans="1:22">
      <c r="A19" s="125" t="s">
        <v>73</v>
      </c>
      <c r="B19" s="126" t="s">
        <v>75</v>
      </c>
      <c r="C19" s="69" t="s">
        <v>75</v>
      </c>
      <c r="D19" s="70" t="s">
        <v>87</v>
      </c>
      <c r="E19" s="218">
        <f t="shared" si="2"/>
        <v>402.82</v>
      </c>
      <c r="F19" s="218">
        <f t="shared" si="3"/>
        <v>402.82</v>
      </c>
      <c r="G19" s="218">
        <f t="shared" si="4"/>
        <v>402.82</v>
      </c>
      <c r="H19" s="219">
        <v>402.82</v>
      </c>
      <c r="I19" s="219"/>
      <c r="J19" s="218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</row>
    <row r="20" ht="18" customHeight="1" spans="1:22">
      <c r="A20" s="125"/>
      <c r="B20" s="69" t="s">
        <v>88</v>
      </c>
      <c r="C20" s="69"/>
      <c r="D20" s="70" t="s">
        <v>89</v>
      </c>
      <c r="E20" s="218">
        <f t="shared" si="2"/>
        <v>50</v>
      </c>
      <c r="F20" s="218">
        <f t="shared" si="3"/>
        <v>0</v>
      </c>
      <c r="G20" s="218">
        <f t="shared" si="4"/>
        <v>0</v>
      </c>
      <c r="H20" s="219"/>
      <c r="I20" s="219"/>
      <c r="J20" s="218"/>
      <c r="K20" s="219"/>
      <c r="L20" s="219"/>
      <c r="M20" s="219"/>
      <c r="N20" s="219"/>
      <c r="O20" s="219"/>
      <c r="P20" s="219">
        <v>50</v>
      </c>
      <c r="Q20" s="219"/>
      <c r="R20" s="219"/>
      <c r="S20" s="219"/>
      <c r="T20" s="219"/>
      <c r="U20" s="219"/>
      <c r="V20" s="219"/>
    </row>
    <row r="21" ht="18" customHeight="1" spans="1:22">
      <c r="A21" s="125"/>
      <c r="B21" s="126"/>
      <c r="C21" s="69" t="s">
        <v>90</v>
      </c>
      <c r="D21" s="70" t="s">
        <v>91</v>
      </c>
      <c r="E21" s="218">
        <f t="shared" si="2"/>
        <v>50</v>
      </c>
      <c r="F21" s="218">
        <f t="shared" si="3"/>
        <v>0</v>
      </c>
      <c r="G21" s="218">
        <f t="shared" si="4"/>
        <v>0</v>
      </c>
      <c r="H21" s="219"/>
      <c r="I21" s="219"/>
      <c r="J21" s="218"/>
      <c r="K21" s="219"/>
      <c r="L21" s="219"/>
      <c r="M21" s="219"/>
      <c r="N21" s="219"/>
      <c r="O21" s="219"/>
      <c r="P21" s="219">
        <v>50</v>
      </c>
      <c r="Q21" s="219"/>
      <c r="R21" s="219"/>
      <c r="S21" s="219"/>
      <c r="T21" s="219"/>
      <c r="U21" s="219"/>
      <c r="V21" s="219"/>
    </row>
    <row r="22" ht="18" customHeight="1" spans="1:22">
      <c r="A22" s="125" t="s">
        <v>92</v>
      </c>
      <c r="B22" s="126"/>
      <c r="C22" s="69"/>
      <c r="D22" s="70" t="s">
        <v>93</v>
      </c>
      <c r="E22" s="218">
        <f t="shared" ref="E22:E46" si="5">F22+P22</f>
        <v>4</v>
      </c>
      <c r="F22" s="218">
        <f t="shared" ref="F22:F46" si="6">G22+J22</f>
        <v>4</v>
      </c>
      <c r="G22" s="218">
        <f t="shared" ref="G22:G46" si="7">H22+I22</f>
        <v>4</v>
      </c>
      <c r="H22" s="219">
        <v>4</v>
      </c>
      <c r="I22" s="219"/>
      <c r="J22" s="218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</row>
    <row r="23" ht="18" customHeight="1" spans="1:22">
      <c r="A23" s="125"/>
      <c r="B23" s="126" t="s">
        <v>94</v>
      </c>
      <c r="C23" s="69"/>
      <c r="D23" s="70" t="s">
        <v>95</v>
      </c>
      <c r="E23" s="218">
        <f t="shared" si="5"/>
        <v>4</v>
      </c>
      <c r="F23" s="218">
        <f t="shared" si="6"/>
        <v>4</v>
      </c>
      <c r="G23" s="218">
        <f t="shared" si="7"/>
        <v>4</v>
      </c>
      <c r="H23" s="219">
        <v>4</v>
      </c>
      <c r="I23" s="219"/>
      <c r="J23" s="218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</row>
    <row r="24" ht="18" customHeight="1" spans="1:22">
      <c r="A24" s="125"/>
      <c r="B24" s="126"/>
      <c r="C24" s="69" t="s">
        <v>96</v>
      </c>
      <c r="D24" s="70" t="s">
        <v>97</v>
      </c>
      <c r="E24" s="218">
        <f t="shared" si="5"/>
        <v>4</v>
      </c>
      <c r="F24" s="218">
        <f t="shared" si="6"/>
        <v>4</v>
      </c>
      <c r="G24" s="218">
        <f t="shared" si="7"/>
        <v>4</v>
      </c>
      <c r="H24" s="219">
        <v>4</v>
      </c>
      <c r="I24" s="219"/>
      <c r="J24" s="218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</row>
    <row r="25" ht="18" customHeight="1" spans="1:22">
      <c r="A25" s="125" t="s">
        <v>98</v>
      </c>
      <c r="B25" s="126"/>
      <c r="C25" s="69"/>
      <c r="D25" s="70" t="s">
        <v>99</v>
      </c>
      <c r="E25" s="218">
        <f t="shared" si="5"/>
        <v>3353.17</v>
      </c>
      <c r="F25" s="218">
        <f t="shared" si="6"/>
        <v>3353.17</v>
      </c>
      <c r="G25" s="218">
        <f t="shared" si="7"/>
        <v>3353.17</v>
      </c>
      <c r="H25" s="219">
        <v>3353.17</v>
      </c>
      <c r="I25" s="219"/>
      <c r="J25" s="218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</row>
    <row r="26" ht="18" customHeight="1" spans="1:22">
      <c r="A26" s="125"/>
      <c r="B26" s="126" t="s">
        <v>100</v>
      </c>
      <c r="C26" s="69"/>
      <c r="D26" s="70" t="s">
        <v>101</v>
      </c>
      <c r="E26" s="218">
        <f t="shared" si="5"/>
        <v>3353.17</v>
      </c>
      <c r="F26" s="218">
        <f t="shared" si="6"/>
        <v>3353.17</v>
      </c>
      <c r="G26" s="218">
        <f t="shared" si="7"/>
        <v>3353.17</v>
      </c>
      <c r="H26" s="219">
        <v>3353.17</v>
      </c>
      <c r="I26" s="219"/>
      <c r="J26" s="218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</row>
    <row r="27" ht="18" customHeight="1" spans="1:22">
      <c r="A27" s="125"/>
      <c r="B27" s="126"/>
      <c r="C27" s="69" t="s">
        <v>70</v>
      </c>
      <c r="D27" s="70" t="s">
        <v>102</v>
      </c>
      <c r="E27" s="218">
        <f t="shared" si="5"/>
        <v>17.7</v>
      </c>
      <c r="F27" s="218">
        <f t="shared" si="6"/>
        <v>17.7</v>
      </c>
      <c r="G27" s="218">
        <f t="shared" si="7"/>
        <v>17.7</v>
      </c>
      <c r="H27" s="219">
        <v>17.7</v>
      </c>
      <c r="I27" s="219"/>
      <c r="J27" s="218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</row>
    <row r="28" ht="18" customHeight="1" spans="1:22">
      <c r="A28" s="125" t="s">
        <v>103</v>
      </c>
      <c r="B28" s="126" t="s">
        <v>104</v>
      </c>
      <c r="C28" s="69" t="s">
        <v>104</v>
      </c>
      <c r="D28" s="70" t="s">
        <v>105</v>
      </c>
      <c r="E28" s="127">
        <f t="shared" si="5"/>
        <v>3335.47</v>
      </c>
      <c r="F28" s="127">
        <f t="shared" si="6"/>
        <v>3335.47</v>
      </c>
      <c r="G28" s="127">
        <f t="shared" si="7"/>
        <v>3335.47</v>
      </c>
      <c r="H28" s="219">
        <v>3335.47</v>
      </c>
      <c r="I28" s="219"/>
      <c r="J28" s="127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</row>
    <row r="29" ht="18" customHeight="1" spans="1:22">
      <c r="A29" s="125" t="s">
        <v>106</v>
      </c>
      <c r="B29" s="126"/>
      <c r="C29" s="69"/>
      <c r="D29" s="70" t="s">
        <v>107</v>
      </c>
      <c r="E29" s="127">
        <f t="shared" si="5"/>
        <v>2016.35</v>
      </c>
      <c r="F29" s="127">
        <f t="shared" si="6"/>
        <v>2016.35</v>
      </c>
      <c r="G29" s="127">
        <f t="shared" si="7"/>
        <v>2016.35</v>
      </c>
      <c r="H29" s="219">
        <v>2016.35</v>
      </c>
      <c r="I29" s="219"/>
      <c r="J29" s="127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</row>
    <row r="30" ht="18" customHeight="1" spans="1:22">
      <c r="A30" s="125"/>
      <c r="B30" s="126" t="s">
        <v>108</v>
      </c>
      <c r="C30" s="69"/>
      <c r="D30" s="70" t="s">
        <v>109</v>
      </c>
      <c r="E30" s="218">
        <f t="shared" si="5"/>
        <v>1609.82</v>
      </c>
      <c r="F30" s="218">
        <f t="shared" si="6"/>
        <v>1609.82</v>
      </c>
      <c r="G30" s="218">
        <f t="shared" si="7"/>
        <v>1609.82</v>
      </c>
      <c r="H30" s="219">
        <v>1609.82</v>
      </c>
      <c r="I30" s="219"/>
      <c r="J30" s="218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</row>
    <row r="31" ht="18" customHeight="1" spans="1:22">
      <c r="A31" s="125" t="s">
        <v>110</v>
      </c>
      <c r="B31" s="126" t="s">
        <v>111</v>
      </c>
      <c r="C31" s="69" t="s">
        <v>74</v>
      </c>
      <c r="D31" s="70" t="s">
        <v>112</v>
      </c>
      <c r="E31" s="218">
        <f t="shared" si="5"/>
        <v>11.29</v>
      </c>
      <c r="F31" s="218">
        <f t="shared" si="6"/>
        <v>11.29</v>
      </c>
      <c r="G31" s="218">
        <f t="shared" si="7"/>
        <v>11.29</v>
      </c>
      <c r="H31" s="219">
        <v>11.29</v>
      </c>
      <c r="I31" s="219"/>
      <c r="J31" s="218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</row>
    <row r="32" ht="18" customHeight="1" spans="1:22">
      <c r="A32" s="125" t="s">
        <v>110</v>
      </c>
      <c r="B32" s="126" t="s">
        <v>111</v>
      </c>
      <c r="C32" s="69" t="s">
        <v>79</v>
      </c>
      <c r="D32" s="70" t="s">
        <v>113</v>
      </c>
      <c r="E32" s="218">
        <f t="shared" si="5"/>
        <v>1598.53</v>
      </c>
      <c r="F32" s="218">
        <f t="shared" si="6"/>
        <v>1598.53</v>
      </c>
      <c r="G32" s="218">
        <f t="shared" si="7"/>
        <v>1598.53</v>
      </c>
      <c r="H32" s="219">
        <v>1598.53</v>
      </c>
      <c r="I32" s="219"/>
      <c r="J32" s="218">
        <f>K32+L32+M32+N32+O32</f>
        <v>0</v>
      </c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</row>
    <row r="33" ht="18" customHeight="1" spans="1:22">
      <c r="A33" s="125" t="s">
        <v>110</v>
      </c>
      <c r="B33" s="126" t="s">
        <v>111</v>
      </c>
      <c r="C33" s="69" t="s">
        <v>75</v>
      </c>
      <c r="D33" s="70" t="s">
        <v>114</v>
      </c>
      <c r="E33" s="218">
        <f t="shared" si="5"/>
        <v>406.53</v>
      </c>
      <c r="F33" s="218">
        <f t="shared" si="6"/>
        <v>406.53</v>
      </c>
      <c r="G33" s="218">
        <f t="shared" si="7"/>
        <v>406.53</v>
      </c>
      <c r="H33" s="219">
        <v>406.53</v>
      </c>
      <c r="I33" s="219"/>
      <c r="J33" s="218">
        <f>K33+L33+M33+N33+O33</f>
        <v>0</v>
      </c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</row>
    <row r="34" ht="18" customHeight="1" spans="1:22">
      <c r="A34" s="69" t="s">
        <v>115</v>
      </c>
      <c r="B34" s="69" t="s">
        <v>116</v>
      </c>
      <c r="C34" s="69" t="s">
        <v>117</v>
      </c>
      <c r="D34" s="70" t="s">
        <v>118</v>
      </c>
      <c r="E34" s="220">
        <v>72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5">
        <v>72</v>
      </c>
      <c r="Q34" s="221"/>
      <c r="R34" s="221"/>
      <c r="S34" s="221"/>
      <c r="T34" s="221"/>
      <c r="U34" s="221"/>
      <c r="V34" s="221"/>
    </row>
  </sheetData>
  <mergeCells count="29">
    <mergeCell ref="A1:V1"/>
    <mergeCell ref="A2:E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ageMargins left="0.354166666666667" right="0.196527777777778" top="0.354166666666667" bottom="0.393055555555556" header="0.236111111111111" footer="0.354166666666667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showGridLines="0" showZeros="0" workbookViewId="0">
      <selection activeCell="A1" sqref="$A1:$XFD1048576"/>
    </sheetView>
  </sheetViews>
  <sheetFormatPr defaultColWidth="7" defaultRowHeight="11.25"/>
  <cols>
    <col min="1" max="1" width="4.5" style="51" customWidth="1"/>
    <col min="2" max="2" width="3.75" style="51" customWidth="1"/>
    <col min="3" max="3" width="5.25" style="51" customWidth="1"/>
    <col min="4" max="4" width="18.125" style="51" customWidth="1"/>
    <col min="5" max="12" width="11.875" style="51" customWidth="1"/>
    <col min="13" max="14" width="7" style="51"/>
    <col min="15" max="15" width="13.5" style="51" customWidth="1"/>
    <col min="16" max="16384" width="7" style="51"/>
  </cols>
  <sheetData>
    <row r="1" ht="42" customHeight="1" spans="1:12">
      <c r="A1" s="53" t="s">
        <v>119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54" t="s">
        <v>1</v>
      </c>
      <c r="B2" s="54"/>
      <c r="C2" s="54"/>
      <c r="D2" s="54"/>
      <c r="E2" s="55"/>
      <c r="F2" s="55"/>
      <c r="G2" s="56"/>
      <c r="H2" s="56"/>
      <c r="I2" s="56"/>
      <c r="J2" s="56"/>
      <c r="K2" s="56"/>
      <c r="L2" s="76" t="s">
        <v>2</v>
      </c>
    </row>
    <row r="3" s="50" customFormat="1" ht="16.5" customHeight="1" spans="1:12">
      <c r="A3" s="57" t="s">
        <v>120</v>
      </c>
      <c r="B3" s="58"/>
      <c r="C3" s="59"/>
      <c r="D3" s="60" t="s">
        <v>43</v>
      </c>
      <c r="E3" s="61" t="s">
        <v>44</v>
      </c>
      <c r="F3" s="62" t="s">
        <v>121</v>
      </c>
      <c r="G3" s="62"/>
      <c r="H3" s="62"/>
      <c r="I3" s="62"/>
      <c r="J3" s="62"/>
      <c r="K3" s="62"/>
      <c r="L3" s="62"/>
    </row>
    <row r="4" s="50" customFormat="1" ht="14.25" customHeight="1" spans="1:12">
      <c r="A4" s="63" t="s">
        <v>55</v>
      </c>
      <c r="B4" s="64" t="s">
        <v>56</v>
      </c>
      <c r="C4" s="64" t="s">
        <v>57</v>
      </c>
      <c r="D4" s="65"/>
      <c r="E4" s="61"/>
      <c r="F4" s="61" t="s">
        <v>8</v>
      </c>
      <c r="G4" s="66" t="s">
        <v>122</v>
      </c>
      <c r="H4" s="66"/>
      <c r="I4" s="66"/>
      <c r="J4" s="77" t="s">
        <v>123</v>
      </c>
      <c r="K4" s="78"/>
      <c r="L4" s="79"/>
    </row>
    <row r="5" s="50" customFormat="1" ht="18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124</v>
      </c>
      <c r="I5" s="61" t="s">
        <v>125</v>
      </c>
      <c r="J5" s="61" t="s">
        <v>18</v>
      </c>
      <c r="K5" s="61" t="s">
        <v>126</v>
      </c>
      <c r="L5" s="61" t="s">
        <v>127</v>
      </c>
    </row>
    <row r="6" s="50" customFormat="1" ht="17" customHeight="1" spans="1:12">
      <c r="A6" s="68" t="s">
        <v>67</v>
      </c>
      <c r="B6" s="64" t="s">
        <v>67</v>
      </c>
      <c r="C6" s="64" t="s">
        <v>67</v>
      </c>
      <c r="D6" s="64" t="s">
        <v>67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</row>
    <row r="7" s="50" customFormat="1" ht="19" customHeight="1" spans="1:15">
      <c r="A7" s="125"/>
      <c r="B7" s="126"/>
      <c r="C7" s="69"/>
      <c r="D7" s="70" t="s">
        <v>8</v>
      </c>
      <c r="E7" s="72">
        <f>F7</f>
        <v>31596.31</v>
      </c>
      <c r="F7" s="72">
        <f>G7+J7</f>
        <v>31596.31</v>
      </c>
      <c r="G7" s="72">
        <f>H7+I7</f>
        <v>12492.54</v>
      </c>
      <c r="H7" s="72">
        <f t="shared" ref="H7:L7" si="0">H8+H24+H28+H33+H19+H21</f>
        <v>12462.21</v>
      </c>
      <c r="I7" s="72">
        <f t="shared" si="0"/>
        <v>30.33</v>
      </c>
      <c r="J7" s="72">
        <f>K7+L7</f>
        <v>19103.77</v>
      </c>
      <c r="K7" s="72">
        <f t="shared" si="0"/>
        <v>1214.77</v>
      </c>
      <c r="L7" s="72">
        <f t="shared" si="0"/>
        <v>17889</v>
      </c>
      <c r="O7" s="50">
        <f t="shared" ref="O7:O19" si="1">E7-F7</f>
        <v>0</v>
      </c>
    </row>
    <row r="8" s="52" customFormat="1" ht="19" customHeight="1" spans="1:15">
      <c r="A8" s="125" t="s">
        <v>68</v>
      </c>
      <c r="B8" s="126"/>
      <c r="C8" s="69"/>
      <c r="D8" s="70" t="s">
        <v>69</v>
      </c>
      <c r="E8" s="72">
        <f t="shared" ref="E8:E32" si="2">F8</f>
        <v>26100.79</v>
      </c>
      <c r="F8" s="72">
        <f t="shared" ref="F8:F33" si="3">G8+J8</f>
        <v>26100.79</v>
      </c>
      <c r="G8" s="72">
        <f t="shared" ref="G8:G33" si="4">H8+I8</f>
        <v>7123.02</v>
      </c>
      <c r="H8" s="127">
        <f t="shared" ref="H8:L8" si="5">H9+H12+H18</f>
        <v>7092.69</v>
      </c>
      <c r="I8" s="127">
        <f t="shared" si="5"/>
        <v>30.33</v>
      </c>
      <c r="J8" s="72">
        <f t="shared" ref="J8:J33" si="6">K8+L8</f>
        <v>18977.77</v>
      </c>
      <c r="K8" s="127">
        <f t="shared" si="5"/>
        <v>1210.77</v>
      </c>
      <c r="L8" s="127">
        <f t="shared" si="5"/>
        <v>17767</v>
      </c>
      <c r="O8" s="50">
        <f t="shared" si="1"/>
        <v>0</v>
      </c>
    </row>
    <row r="9" s="52" customFormat="1" ht="19" customHeight="1" spans="1:15">
      <c r="A9" s="125"/>
      <c r="B9" s="126" t="s">
        <v>70</v>
      </c>
      <c r="C9" s="69"/>
      <c r="D9" s="70" t="s">
        <v>71</v>
      </c>
      <c r="E9" s="72">
        <f t="shared" si="2"/>
        <v>194.77</v>
      </c>
      <c r="F9" s="72">
        <f t="shared" si="3"/>
        <v>194.77</v>
      </c>
      <c r="G9" s="72">
        <f t="shared" si="4"/>
        <v>178.77</v>
      </c>
      <c r="H9" s="127">
        <v>171.57</v>
      </c>
      <c r="I9" s="127">
        <v>7.2</v>
      </c>
      <c r="J9" s="72">
        <f t="shared" si="6"/>
        <v>16</v>
      </c>
      <c r="K9" s="127">
        <v>16</v>
      </c>
      <c r="L9" s="127"/>
      <c r="O9" s="50">
        <f t="shared" si="1"/>
        <v>0</v>
      </c>
    </row>
    <row r="10" s="52" customFormat="1" ht="19" customHeight="1" spans="1:15">
      <c r="A10" s="125"/>
      <c r="B10" s="126"/>
      <c r="C10" s="69" t="s">
        <v>70</v>
      </c>
      <c r="D10" s="70" t="s">
        <v>72</v>
      </c>
      <c r="E10" s="72">
        <f t="shared" si="2"/>
        <v>182.77</v>
      </c>
      <c r="F10" s="72">
        <f t="shared" si="3"/>
        <v>182.77</v>
      </c>
      <c r="G10" s="72">
        <f t="shared" si="4"/>
        <v>178.77</v>
      </c>
      <c r="H10" s="128">
        <v>171.57</v>
      </c>
      <c r="I10" s="128">
        <v>7.2</v>
      </c>
      <c r="J10" s="72">
        <f t="shared" si="6"/>
        <v>4</v>
      </c>
      <c r="K10" s="128">
        <v>4</v>
      </c>
      <c r="L10" s="128"/>
      <c r="O10" s="50">
        <f t="shared" si="1"/>
        <v>0</v>
      </c>
    </row>
    <row r="11" s="52" customFormat="1" ht="19" customHeight="1" spans="1:15">
      <c r="A11" s="125" t="s">
        <v>73</v>
      </c>
      <c r="B11" s="126" t="s">
        <v>74</v>
      </c>
      <c r="C11" s="69" t="s">
        <v>75</v>
      </c>
      <c r="D11" s="70" t="s">
        <v>76</v>
      </c>
      <c r="E11" s="72">
        <f t="shared" si="2"/>
        <v>12</v>
      </c>
      <c r="F11" s="72">
        <f t="shared" si="3"/>
        <v>12</v>
      </c>
      <c r="G11" s="72">
        <f t="shared" si="4"/>
        <v>0</v>
      </c>
      <c r="H11" s="128">
        <v>0</v>
      </c>
      <c r="I11" s="128">
        <v>0</v>
      </c>
      <c r="J11" s="72">
        <f t="shared" si="6"/>
        <v>12</v>
      </c>
      <c r="K11" s="128">
        <v>12</v>
      </c>
      <c r="L11" s="128"/>
      <c r="O11" s="50">
        <f t="shared" si="1"/>
        <v>0</v>
      </c>
    </row>
    <row r="12" s="52" customFormat="1" ht="19" customHeight="1" spans="1:15">
      <c r="A12" s="125"/>
      <c r="B12" s="126" t="s">
        <v>77</v>
      </c>
      <c r="C12" s="69"/>
      <c r="D12" s="70" t="s">
        <v>78</v>
      </c>
      <c r="E12" s="72">
        <f t="shared" si="2"/>
        <v>25503.2</v>
      </c>
      <c r="F12" s="72">
        <f t="shared" si="3"/>
        <v>25503.2</v>
      </c>
      <c r="G12" s="72">
        <f t="shared" si="4"/>
        <v>6944.25</v>
      </c>
      <c r="H12" s="128">
        <f t="shared" ref="H12:L12" si="7">H13+H14+H15+H16+H17</f>
        <v>6921.12</v>
      </c>
      <c r="I12" s="128">
        <f t="shared" si="7"/>
        <v>23.13</v>
      </c>
      <c r="J12" s="72">
        <f t="shared" si="6"/>
        <v>18558.95</v>
      </c>
      <c r="K12" s="128">
        <f t="shared" si="7"/>
        <v>791.95</v>
      </c>
      <c r="L12" s="128">
        <f t="shared" si="7"/>
        <v>17767</v>
      </c>
      <c r="O12" s="50">
        <f t="shared" si="1"/>
        <v>0</v>
      </c>
    </row>
    <row r="13" s="52" customFormat="1" ht="19" customHeight="1" spans="1:15">
      <c r="A13" s="125" t="s">
        <v>73</v>
      </c>
      <c r="B13" s="126" t="s">
        <v>79</v>
      </c>
      <c r="C13" s="69" t="s">
        <v>74</v>
      </c>
      <c r="D13" s="70" t="s">
        <v>80</v>
      </c>
      <c r="E13" s="72">
        <f t="shared" si="2"/>
        <v>1698.95</v>
      </c>
      <c r="F13" s="72">
        <f t="shared" si="3"/>
        <v>1698.95</v>
      </c>
      <c r="G13" s="72">
        <f t="shared" si="4"/>
        <v>0</v>
      </c>
      <c r="H13" s="71">
        <v>0</v>
      </c>
      <c r="I13" s="71">
        <v>0</v>
      </c>
      <c r="J13" s="72">
        <f t="shared" si="6"/>
        <v>1698.95</v>
      </c>
      <c r="K13" s="71">
        <v>671.95</v>
      </c>
      <c r="L13" s="71">
        <v>1027</v>
      </c>
      <c r="O13" s="50">
        <f t="shared" si="1"/>
        <v>0</v>
      </c>
    </row>
    <row r="14" s="52" customFormat="1" ht="19" customHeight="1" spans="1:15">
      <c r="A14" s="125" t="s">
        <v>73</v>
      </c>
      <c r="B14" s="126" t="s">
        <v>79</v>
      </c>
      <c r="C14" s="69" t="s">
        <v>79</v>
      </c>
      <c r="D14" s="70" t="s">
        <v>81</v>
      </c>
      <c r="E14" s="72">
        <f t="shared" si="2"/>
        <v>1759.45</v>
      </c>
      <c r="F14" s="72">
        <f t="shared" si="3"/>
        <v>1759.45</v>
      </c>
      <c r="G14" s="72">
        <f t="shared" si="4"/>
        <v>1759.45</v>
      </c>
      <c r="H14" s="71">
        <v>1747.16</v>
      </c>
      <c r="I14" s="71">
        <v>12.29</v>
      </c>
      <c r="J14" s="72">
        <f t="shared" si="6"/>
        <v>0</v>
      </c>
      <c r="K14" s="71">
        <v>0</v>
      </c>
      <c r="L14" s="71"/>
      <c r="O14" s="50">
        <f t="shared" si="1"/>
        <v>0</v>
      </c>
    </row>
    <row r="15" s="52" customFormat="1" ht="19" customHeight="1" spans="1:15">
      <c r="A15" s="125" t="s">
        <v>73</v>
      </c>
      <c r="B15" s="126" t="s">
        <v>79</v>
      </c>
      <c r="C15" s="69" t="s">
        <v>82</v>
      </c>
      <c r="D15" s="70" t="s">
        <v>83</v>
      </c>
      <c r="E15" s="72">
        <f t="shared" si="2"/>
        <v>1407.7</v>
      </c>
      <c r="F15" s="72">
        <f t="shared" si="3"/>
        <v>1407.7</v>
      </c>
      <c r="G15" s="72">
        <f t="shared" si="4"/>
        <v>1407.7</v>
      </c>
      <c r="H15" s="71">
        <v>1396.86</v>
      </c>
      <c r="I15" s="71">
        <v>10.84</v>
      </c>
      <c r="J15" s="72">
        <f t="shared" si="6"/>
        <v>0</v>
      </c>
      <c r="K15" s="71">
        <v>0</v>
      </c>
      <c r="L15" s="71"/>
      <c r="O15" s="50">
        <f t="shared" si="1"/>
        <v>0</v>
      </c>
    </row>
    <row r="16" s="52" customFormat="1" ht="19" customHeight="1" spans="1:15">
      <c r="A16" s="125"/>
      <c r="B16" s="126"/>
      <c r="C16" s="69" t="s">
        <v>117</v>
      </c>
      <c r="D16" s="129" t="s">
        <v>128</v>
      </c>
      <c r="E16" s="72">
        <f t="shared" si="2"/>
        <v>1122</v>
      </c>
      <c r="F16" s="72">
        <f t="shared" si="3"/>
        <v>1122</v>
      </c>
      <c r="G16" s="72">
        <f t="shared" si="4"/>
        <v>0</v>
      </c>
      <c r="H16" s="71">
        <v>0</v>
      </c>
      <c r="I16" s="71">
        <v>0</v>
      </c>
      <c r="J16" s="72">
        <f t="shared" si="6"/>
        <v>1122</v>
      </c>
      <c r="K16" s="71">
        <v>0</v>
      </c>
      <c r="L16" s="71">
        <v>1122</v>
      </c>
      <c r="O16" s="50">
        <f t="shared" si="1"/>
        <v>0</v>
      </c>
    </row>
    <row r="17" s="52" customFormat="1" ht="19" customHeight="1" spans="1:15">
      <c r="A17" s="125" t="s">
        <v>73</v>
      </c>
      <c r="B17" s="126" t="s">
        <v>79</v>
      </c>
      <c r="C17" s="69" t="s">
        <v>75</v>
      </c>
      <c r="D17" s="70" t="s">
        <v>86</v>
      </c>
      <c r="E17" s="72">
        <f t="shared" si="2"/>
        <v>19515.1</v>
      </c>
      <c r="F17" s="72">
        <f t="shared" si="3"/>
        <v>19515.1</v>
      </c>
      <c r="G17" s="72">
        <f t="shared" si="4"/>
        <v>3777.1</v>
      </c>
      <c r="H17" s="71">
        <f>598.18+3178.92</f>
        <v>3777.1</v>
      </c>
      <c r="I17" s="71">
        <v>0</v>
      </c>
      <c r="J17" s="72">
        <f t="shared" si="6"/>
        <v>15738</v>
      </c>
      <c r="K17" s="71">
        <v>120</v>
      </c>
      <c r="L17" s="71">
        <v>15618</v>
      </c>
      <c r="O17" s="50">
        <f t="shared" si="1"/>
        <v>0</v>
      </c>
    </row>
    <row r="18" s="52" customFormat="1" ht="19" customHeight="1" spans="1:15">
      <c r="A18" s="125" t="s">
        <v>73</v>
      </c>
      <c r="B18" s="126" t="s">
        <v>75</v>
      </c>
      <c r="C18" s="69" t="s">
        <v>75</v>
      </c>
      <c r="D18" s="70" t="s">
        <v>87</v>
      </c>
      <c r="E18" s="72">
        <f t="shared" si="2"/>
        <v>402.82</v>
      </c>
      <c r="F18" s="72">
        <f t="shared" si="3"/>
        <v>402.82</v>
      </c>
      <c r="G18" s="72">
        <f t="shared" si="4"/>
        <v>0</v>
      </c>
      <c r="H18" s="71">
        <v>0</v>
      </c>
      <c r="I18" s="71"/>
      <c r="J18" s="72">
        <f t="shared" si="6"/>
        <v>402.82</v>
      </c>
      <c r="K18" s="71">
        <v>402.82</v>
      </c>
      <c r="L18" s="71"/>
      <c r="O18" s="50">
        <f t="shared" si="1"/>
        <v>0</v>
      </c>
    </row>
    <row r="19" s="52" customFormat="1" ht="19" customHeight="1" spans="1:15">
      <c r="A19" s="125" t="s">
        <v>68</v>
      </c>
      <c r="B19" s="126" t="s">
        <v>88</v>
      </c>
      <c r="C19" s="69"/>
      <c r="D19" s="70" t="s">
        <v>129</v>
      </c>
      <c r="E19" s="72">
        <f t="shared" si="2"/>
        <v>50</v>
      </c>
      <c r="F19" s="72">
        <f t="shared" si="3"/>
        <v>50</v>
      </c>
      <c r="G19" s="72">
        <f t="shared" si="4"/>
        <v>0</v>
      </c>
      <c r="H19" s="71">
        <v>0</v>
      </c>
      <c r="I19" s="71"/>
      <c r="J19" s="72">
        <f t="shared" si="6"/>
        <v>50</v>
      </c>
      <c r="K19" s="71"/>
      <c r="L19" s="71">
        <v>50</v>
      </c>
      <c r="O19" s="50">
        <f t="shared" si="1"/>
        <v>0</v>
      </c>
    </row>
    <row r="20" ht="19" customHeight="1" spans="1:15">
      <c r="A20" s="125"/>
      <c r="B20" s="126"/>
      <c r="C20" s="69" t="s">
        <v>90</v>
      </c>
      <c r="D20" s="70" t="s">
        <v>130</v>
      </c>
      <c r="E20" s="72">
        <f t="shared" si="2"/>
        <v>50</v>
      </c>
      <c r="F20" s="72">
        <f t="shared" si="3"/>
        <v>50</v>
      </c>
      <c r="G20" s="72">
        <f t="shared" si="4"/>
        <v>0</v>
      </c>
      <c r="H20" s="71">
        <v>0</v>
      </c>
      <c r="I20" s="71"/>
      <c r="J20" s="72">
        <f t="shared" si="6"/>
        <v>50</v>
      </c>
      <c r="K20" s="71"/>
      <c r="L20" s="71">
        <v>50</v>
      </c>
      <c r="O20" s="50">
        <f t="shared" ref="O20:O34" si="8">E20-F20</f>
        <v>0</v>
      </c>
    </row>
    <row r="21" ht="19" customHeight="1" spans="1:15">
      <c r="A21" s="125" t="s">
        <v>92</v>
      </c>
      <c r="B21" s="126"/>
      <c r="C21" s="69"/>
      <c r="D21" s="70" t="s">
        <v>93</v>
      </c>
      <c r="E21" s="72">
        <f t="shared" si="2"/>
        <v>4</v>
      </c>
      <c r="F21" s="72">
        <f t="shared" si="3"/>
        <v>4</v>
      </c>
      <c r="G21" s="72">
        <f t="shared" si="4"/>
        <v>0</v>
      </c>
      <c r="H21" s="71">
        <v>0</v>
      </c>
      <c r="I21" s="71"/>
      <c r="J21" s="72">
        <f t="shared" si="6"/>
        <v>4</v>
      </c>
      <c r="K21" s="71">
        <v>4</v>
      </c>
      <c r="L21" s="71"/>
      <c r="O21" s="50">
        <f t="shared" si="8"/>
        <v>0</v>
      </c>
    </row>
    <row r="22" ht="19" customHeight="1" spans="1:15">
      <c r="A22" s="125"/>
      <c r="B22" s="126" t="s">
        <v>94</v>
      </c>
      <c r="C22" s="69"/>
      <c r="D22" s="70" t="s">
        <v>95</v>
      </c>
      <c r="E22" s="72">
        <f t="shared" si="2"/>
        <v>4</v>
      </c>
      <c r="F22" s="72">
        <f t="shared" si="3"/>
        <v>4</v>
      </c>
      <c r="G22" s="72">
        <f t="shared" si="4"/>
        <v>0</v>
      </c>
      <c r="H22" s="71">
        <v>0</v>
      </c>
      <c r="I22" s="71"/>
      <c r="J22" s="72">
        <f t="shared" si="6"/>
        <v>4</v>
      </c>
      <c r="K22" s="71">
        <v>4</v>
      </c>
      <c r="L22" s="71"/>
      <c r="O22" s="50">
        <f t="shared" si="8"/>
        <v>0</v>
      </c>
    </row>
    <row r="23" ht="19" customHeight="1" spans="1:15">
      <c r="A23" s="125"/>
      <c r="B23" s="126"/>
      <c r="C23" s="69" t="s">
        <v>96</v>
      </c>
      <c r="D23" s="70" t="s">
        <v>97</v>
      </c>
      <c r="E23" s="72">
        <f t="shared" si="2"/>
        <v>4</v>
      </c>
      <c r="F23" s="72">
        <f t="shared" si="3"/>
        <v>4</v>
      </c>
      <c r="G23" s="72">
        <f t="shared" si="4"/>
        <v>0</v>
      </c>
      <c r="H23" s="71">
        <v>0</v>
      </c>
      <c r="I23" s="71"/>
      <c r="J23" s="72">
        <f t="shared" si="6"/>
        <v>4</v>
      </c>
      <c r="K23" s="71">
        <v>4</v>
      </c>
      <c r="L23" s="71"/>
      <c r="O23" s="50">
        <f t="shared" si="8"/>
        <v>0</v>
      </c>
    </row>
    <row r="24" ht="19" customHeight="1" spans="1:15">
      <c r="A24" s="125" t="s">
        <v>98</v>
      </c>
      <c r="B24" s="126"/>
      <c r="C24" s="69"/>
      <c r="D24" s="70" t="s">
        <v>99</v>
      </c>
      <c r="E24" s="72">
        <f t="shared" si="2"/>
        <v>3353.17</v>
      </c>
      <c r="F24" s="72">
        <f t="shared" si="3"/>
        <v>3353.17</v>
      </c>
      <c r="G24" s="72">
        <f t="shared" si="4"/>
        <v>3353.17</v>
      </c>
      <c r="H24" s="71">
        <v>3353.17</v>
      </c>
      <c r="I24" s="71"/>
      <c r="J24" s="72">
        <f t="shared" si="6"/>
        <v>0</v>
      </c>
      <c r="K24" s="71"/>
      <c r="L24" s="71"/>
      <c r="O24" s="50">
        <f t="shared" si="8"/>
        <v>0</v>
      </c>
    </row>
    <row r="25" ht="19" customHeight="1" spans="1:15">
      <c r="A25" s="125"/>
      <c r="B25" s="126" t="s">
        <v>100</v>
      </c>
      <c r="C25" s="69"/>
      <c r="D25" s="70" t="s">
        <v>101</v>
      </c>
      <c r="E25" s="72">
        <f t="shared" si="2"/>
        <v>3353.17</v>
      </c>
      <c r="F25" s="72">
        <f t="shared" si="3"/>
        <v>3353.17</v>
      </c>
      <c r="G25" s="72">
        <f t="shared" si="4"/>
        <v>3353.17</v>
      </c>
      <c r="H25" s="71">
        <v>3353.17</v>
      </c>
      <c r="I25" s="71"/>
      <c r="J25" s="72">
        <f t="shared" si="6"/>
        <v>0</v>
      </c>
      <c r="K25" s="71"/>
      <c r="L25" s="71"/>
      <c r="O25" s="50">
        <f t="shared" si="8"/>
        <v>0</v>
      </c>
    </row>
    <row r="26" ht="19" customHeight="1" spans="1:15">
      <c r="A26" s="125"/>
      <c r="B26" s="126"/>
      <c r="C26" s="69" t="s">
        <v>70</v>
      </c>
      <c r="D26" s="70" t="s">
        <v>102</v>
      </c>
      <c r="E26" s="72">
        <f t="shared" si="2"/>
        <v>17.7</v>
      </c>
      <c r="F26" s="72">
        <f t="shared" si="3"/>
        <v>17.7</v>
      </c>
      <c r="G26" s="72">
        <f t="shared" si="4"/>
        <v>17.7</v>
      </c>
      <c r="H26" s="71">
        <v>17.7</v>
      </c>
      <c r="I26" s="71"/>
      <c r="J26" s="72">
        <f t="shared" si="6"/>
        <v>0</v>
      </c>
      <c r="K26" s="71"/>
      <c r="L26" s="71"/>
      <c r="O26" s="50">
        <f t="shared" si="8"/>
        <v>0</v>
      </c>
    </row>
    <row r="27" ht="19" customHeight="1" spans="1:15">
      <c r="A27" s="125" t="s">
        <v>103</v>
      </c>
      <c r="B27" s="126" t="s">
        <v>104</v>
      </c>
      <c r="C27" s="69" t="s">
        <v>104</v>
      </c>
      <c r="D27" s="70" t="s">
        <v>105</v>
      </c>
      <c r="E27" s="72">
        <f t="shared" si="2"/>
        <v>3335.47</v>
      </c>
      <c r="F27" s="72">
        <f t="shared" si="3"/>
        <v>3335.47</v>
      </c>
      <c r="G27" s="72">
        <f t="shared" si="4"/>
        <v>3335.47</v>
      </c>
      <c r="H27" s="71">
        <v>3335.47</v>
      </c>
      <c r="I27" s="71"/>
      <c r="J27" s="72">
        <f t="shared" si="6"/>
        <v>0</v>
      </c>
      <c r="K27" s="71"/>
      <c r="L27" s="71"/>
      <c r="O27" s="50">
        <f t="shared" si="8"/>
        <v>0</v>
      </c>
    </row>
    <row r="28" ht="19" customHeight="1" spans="1:15">
      <c r="A28" s="125" t="s">
        <v>106</v>
      </c>
      <c r="B28" s="126"/>
      <c r="C28" s="69"/>
      <c r="D28" s="70" t="s">
        <v>107</v>
      </c>
      <c r="E28" s="72">
        <f t="shared" si="2"/>
        <v>2016.35</v>
      </c>
      <c r="F28" s="72">
        <f t="shared" si="3"/>
        <v>2016.35</v>
      </c>
      <c r="G28" s="72">
        <f t="shared" si="4"/>
        <v>2016.35</v>
      </c>
      <c r="H28" s="71">
        <v>2016.35</v>
      </c>
      <c r="I28" s="71"/>
      <c r="J28" s="72">
        <f t="shared" si="6"/>
        <v>0</v>
      </c>
      <c r="K28" s="71"/>
      <c r="L28" s="71"/>
      <c r="O28" s="50">
        <f t="shared" si="8"/>
        <v>0</v>
      </c>
    </row>
    <row r="29" ht="19" customHeight="1" spans="1:15">
      <c r="A29" s="125"/>
      <c r="B29" s="126" t="s">
        <v>108</v>
      </c>
      <c r="C29" s="69"/>
      <c r="D29" s="70" t="s">
        <v>109</v>
      </c>
      <c r="E29" s="72">
        <f t="shared" si="2"/>
        <v>1609.82</v>
      </c>
      <c r="F29" s="72">
        <f t="shared" si="3"/>
        <v>1609.82</v>
      </c>
      <c r="G29" s="72">
        <f t="shared" si="4"/>
        <v>1609.82</v>
      </c>
      <c r="H29" s="71">
        <v>1609.82</v>
      </c>
      <c r="I29" s="71"/>
      <c r="J29" s="72">
        <f t="shared" si="6"/>
        <v>0</v>
      </c>
      <c r="K29" s="71"/>
      <c r="L29" s="71"/>
      <c r="O29" s="50">
        <f t="shared" si="8"/>
        <v>0</v>
      </c>
    </row>
    <row r="30" ht="19" customHeight="1" spans="1:15">
      <c r="A30" s="125" t="s">
        <v>110</v>
      </c>
      <c r="B30" s="126" t="s">
        <v>111</v>
      </c>
      <c r="C30" s="69" t="s">
        <v>74</v>
      </c>
      <c r="D30" s="70" t="s">
        <v>112</v>
      </c>
      <c r="E30" s="72">
        <f t="shared" si="2"/>
        <v>11.29</v>
      </c>
      <c r="F30" s="72">
        <f t="shared" si="3"/>
        <v>11.29</v>
      </c>
      <c r="G30" s="72">
        <f t="shared" si="4"/>
        <v>11.29</v>
      </c>
      <c r="H30" s="71">
        <v>11.29</v>
      </c>
      <c r="I30" s="71"/>
      <c r="J30" s="72">
        <f t="shared" si="6"/>
        <v>0</v>
      </c>
      <c r="K30" s="71"/>
      <c r="L30" s="71"/>
      <c r="O30" s="50">
        <f t="shared" si="8"/>
        <v>0</v>
      </c>
    </row>
    <row r="31" ht="19" customHeight="1" spans="1:15">
      <c r="A31" s="125" t="s">
        <v>110</v>
      </c>
      <c r="B31" s="126" t="s">
        <v>111</v>
      </c>
      <c r="C31" s="69" t="s">
        <v>79</v>
      </c>
      <c r="D31" s="70" t="s">
        <v>113</v>
      </c>
      <c r="E31" s="72">
        <f t="shared" si="2"/>
        <v>1598.53</v>
      </c>
      <c r="F31" s="72">
        <f t="shared" si="3"/>
        <v>1598.53</v>
      </c>
      <c r="G31" s="72">
        <f t="shared" si="4"/>
        <v>1598.53</v>
      </c>
      <c r="H31" s="71">
        <v>1598.53</v>
      </c>
      <c r="I31" s="71"/>
      <c r="J31" s="72">
        <f t="shared" si="6"/>
        <v>0</v>
      </c>
      <c r="K31" s="71"/>
      <c r="L31" s="71"/>
      <c r="O31" s="50">
        <f t="shared" si="8"/>
        <v>0</v>
      </c>
    </row>
    <row r="32" ht="19" customHeight="1" spans="1:15">
      <c r="A32" s="125" t="s">
        <v>110</v>
      </c>
      <c r="B32" s="126" t="s">
        <v>111</v>
      </c>
      <c r="C32" s="69" t="s">
        <v>75</v>
      </c>
      <c r="D32" s="70" t="s">
        <v>114</v>
      </c>
      <c r="E32" s="72">
        <f t="shared" si="2"/>
        <v>406.53</v>
      </c>
      <c r="F32" s="72">
        <f t="shared" si="3"/>
        <v>406.53</v>
      </c>
      <c r="G32" s="72">
        <f t="shared" si="4"/>
        <v>406.53</v>
      </c>
      <c r="H32" s="71">
        <v>406.53</v>
      </c>
      <c r="I32" s="71"/>
      <c r="J32" s="72">
        <f t="shared" si="6"/>
        <v>0</v>
      </c>
      <c r="K32" s="71"/>
      <c r="L32" s="71"/>
      <c r="O32" s="50">
        <f t="shared" si="8"/>
        <v>0</v>
      </c>
    </row>
    <row r="33" ht="19" customHeight="1" spans="1:15">
      <c r="A33" s="69" t="s">
        <v>115</v>
      </c>
      <c r="B33" s="69" t="s">
        <v>116</v>
      </c>
      <c r="C33" s="69" t="s">
        <v>117</v>
      </c>
      <c r="D33" s="70" t="s">
        <v>118</v>
      </c>
      <c r="E33" s="71">
        <v>72</v>
      </c>
      <c r="F33" s="72">
        <f t="shared" si="3"/>
        <v>72</v>
      </c>
      <c r="G33" s="72">
        <f t="shared" si="4"/>
        <v>0</v>
      </c>
      <c r="H33" s="71"/>
      <c r="I33" s="71"/>
      <c r="J33" s="72">
        <f t="shared" si="6"/>
        <v>72</v>
      </c>
      <c r="K33" s="71"/>
      <c r="L33" s="71">
        <v>72</v>
      </c>
      <c r="O33" s="50">
        <f t="shared" si="8"/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393055555555556" right="0.314583333333333" top="0.472222222222222" bottom="0.511805555555556" header="0.314583333333333" footer="0.393055555555556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E11" sqref="E11"/>
    </sheetView>
  </sheetViews>
  <sheetFormatPr defaultColWidth="8.875" defaultRowHeight="11.25"/>
  <cols>
    <col min="1" max="1" width="4.75" style="133" customWidth="1"/>
    <col min="2" max="2" width="16.125" style="133" customWidth="1"/>
    <col min="3" max="3" width="9" style="134" customWidth="1"/>
    <col min="4" max="4" width="20.375" style="134" customWidth="1"/>
    <col min="5" max="5" width="9.375" style="134" customWidth="1"/>
    <col min="6" max="6" width="8.875" style="134" customWidth="1"/>
    <col min="7" max="7" width="6.5" style="134" customWidth="1"/>
    <col min="8" max="8" width="10.25" style="134" customWidth="1"/>
    <col min="9" max="9" width="11.875" style="134" customWidth="1"/>
    <col min="10" max="10" width="7" style="134" customWidth="1"/>
    <col min="11" max="11" width="10.5" style="134" customWidth="1"/>
    <col min="12" max="12" width="8.5" style="134" customWidth="1"/>
    <col min="13" max="13" width="5.75" style="134" customWidth="1"/>
    <col min="14" max="32" width="9" style="134"/>
    <col min="33" max="16384" width="8.875" style="134"/>
  </cols>
  <sheetData>
    <row r="1" ht="42" customHeight="1" spans="1:21">
      <c r="A1" s="135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89"/>
      <c r="O1" s="189"/>
      <c r="P1" s="189"/>
      <c r="Q1" s="189"/>
      <c r="R1" s="189"/>
      <c r="S1" s="189"/>
      <c r="T1" s="189"/>
      <c r="U1" s="189"/>
    </row>
    <row r="2" s="130" customFormat="1" ht="15" customHeight="1" spans="1:21">
      <c r="A2" s="136" t="s">
        <v>1</v>
      </c>
      <c r="B2" s="136"/>
      <c r="C2" s="136"/>
      <c r="D2" s="137"/>
      <c r="E2" s="137"/>
      <c r="F2" s="137"/>
      <c r="G2" s="137"/>
      <c r="H2" s="138"/>
      <c r="I2" s="138"/>
      <c r="J2" s="190"/>
      <c r="K2" s="190"/>
      <c r="L2" s="191" t="s">
        <v>2</v>
      </c>
      <c r="M2" s="191"/>
      <c r="N2" s="190"/>
      <c r="O2" s="190"/>
      <c r="P2" s="190"/>
      <c r="Q2" s="190"/>
      <c r="R2" s="190"/>
      <c r="S2" s="190"/>
      <c r="T2" s="190"/>
      <c r="U2" s="190"/>
    </row>
    <row r="3" s="131" customFormat="1" ht="23.1" customHeight="1" spans="1:13">
      <c r="A3" s="139" t="s">
        <v>132</v>
      </c>
      <c r="B3" s="140"/>
      <c r="C3" s="141"/>
      <c r="D3" s="142" t="s">
        <v>133</v>
      </c>
      <c r="E3" s="142"/>
      <c r="F3" s="142"/>
      <c r="G3" s="142"/>
      <c r="H3" s="142"/>
      <c r="I3" s="142"/>
      <c r="J3" s="142"/>
      <c r="K3" s="142"/>
      <c r="L3" s="142"/>
      <c r="M3" s="192"/>
    </row>
    <row r="4" s="131" customFormat="1" ht="23.1" customHeight="1" spans="1:13">
      <c r="A4" s="143" t="s">
        <v>134</v>
      </c>
      <c r="B4" s="144"/>
      <c r="C4" s="145" t="s">
        <v>135</v>
      </c>
      <c r="D4" s="145" t="s">
        <v>136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3"/>
    </row>
    <row r="5" s="131" customFormat="1" ht="23.1" customHeight="1" spans="1:13">
      <c r="A5" s="150"/>
      <c r="B5" s="151"/>
      <c r="C5" s="152"/>
      <c r="D5" s="145"/>
      <c r="E5" s="146"/>
      <c r="F5" s="153" t="s">
        <v>11</v>
      </c>
      <c r="G5" s="153" t="s">
        <v>137</v>
      </c>
      <c r="H5" s="154" t="s">
        <v>13</v>
      </c>
      <c r="I5" s="194"/>
      <c r="J5" s="195" t="s">
        <v>138</v>
      </c>
      <c r="K5" s="196" t="s">
        <v>15</v>
      </c>
      <c r="L5" s="196" t="s">
        <v>16</v>
      </c>
      <c r="M5" s="197" t="s">
        <v>17</v>
      </c>
    </row>
    <row r="6" s="131" customFormat="1" ht="17.1" customHeight="1" spans="1:21">
      <c r="A6" s="155"/>
      <c r="B6" s="156"/>
      <c r="C6" s="152"/>
      <c r="D6" s="145"/>
      <c r="E6" s="146"/>
      <c r="F6" s="157"/>
      <c r="G6" s="157"/>
      <c r="H6" s="158" t="s">
        <v>18</v>
      </c>
      <c r="I6" s="198" t="s">
        <v>19</v>
      </c>
      <c r="J6" s="195"/>
      <c r="K6" s="199"/>
      <c r="L6" s="199"/>
      <c r="M6" s="197"/>
      <c r="N6" s="189"/>
      <c r="O6" s="189"/>
      <c r="P6" s="189"/>
      <c r="Q6" s="189"/>
      <c r="R6" s="189"/>
      <c r="S6" s="189"/>
      <c r="T6" s="189"/>
      <c r="U6" s="189"/>
    </row>
    <row r="7" s="132" customFormat="1" ht="20.1" customHeight="1" spans="1:21">
      <c r="A7" s="159" t="s">
        <v>20</v>
      </c>
      <c r="B7" s="160"/>
      <c r="C7" s="161">
        <f>C8+C9+C10</f>
        <v>31596.31</v>
      </c>
      <c r="D7" s="162" t="s">
        <v>139</v>
      </c>
      <c r="E7" s="163"/>
      <c r="F7" s="163"/>
      <c r="G7" s="163"/>
      <c r="H7" s="163"/>
      <c r="I7" s="163"/>
      <c r="J7" s="163"/>
      <c r="K7" s="163"/>
      <c r="L7" s="163"/>
      <c r="M7" s="200"/>
      <c r="N7" s="201"/>
      <c r="O7" s="201"/>
      <c r="P7" s="201"/>
      <c r="Q7" s="201"/>
      <c r="R7" s="201"/>
      <c r="S7" s="201"/>
      <c r="T7" s="201"/>
      <c r="U7" s="201"/>
    </row>
    <row r="8" s="132" customFormat="1" ht="20.1" customHeight="1" spans="1:21">
      <c r="A8" s="159" t="s">
        <v>22</v>
      </c>
      <c r="B8" s="160"/>
      <c r="C8" s="164">
        <v>10528.39</v>
      </c>
      <c r="D8" s="165" t="s">
        <v>140</v>
      </c>
      <c r="E8" s="163"/>
      <c r="F8" s="163"/>
      <c r="G8" s="163"/>
      <c r="H8" s="163"/>
      <c r="I8" s="171"/>
      <c r="J8" s="171"/>
      <c r="K8" s="171"/>
      <c r="L8" s="171"/>
      <c r="M8" s="200"/>
      <c r="N8" s="201"/>
      <c r="O8" s="201"/>
      <c r="P8" s="201"/>
      <c r="Q8" s="201"/>
      <c r="R8" s="201"/>
      <c r="S8" s="201"/>
      <c r="T8" s="201"/>
      <c r="U8" s="201"/>
    </row>
    <row r="9" s="132" customFormat="1" ht="20.1" customHeight="1" spans="1:21">
      <c r="A9" s="159" t="s">
        <v>24</v>
      </c>
      <c r="B9" s="160"/>
      <c r="C9" s="166"/>
      <c r="D9" s="165" t="s">
        <v>141</v>
      </c>
      <c r="E9" s="163"/>
      <c r="F9" s="163"/>
      <c r="G9" s="163"/>
      <c r="H9" s="163"/>
      <c r="I9" s="171"/>
      <c r="J9" s="171"/>
      <c r="K9" s="171"/>
      <c r="L9" s="171"/>
      <c r="M9" s="200"/>
      <c r="N9" s="201"/>
      <c r="O9" s="201"/>
      <c r="P9" s="201"/>
      <c r="Q9" s="201"/>
      <c r="R9" s="201"/>
      <c r="S9" s="201"/>
      <c r="T9" s="201"/>
      <c r="U9" s="201"/>
    </row>
    <row r="10" s="132" customFormat="1" ht="24.95" customHeight="1" spans="1:21">
      <c r="A10" s="159" t="s">
        <v>26</v>
      </c>
      <c r="B10" s="160"/>
      <c r="C10" s="161">
        <v>21067.92</v>
      </c>
      <c r="D10" s="165" t="s">
        <v>142</v>
      </c>
      <c r="E10" s="163"/>
      <c r="F10" s="163"/>
      <c r="G10" s="163"/>
      <c r="H10" s="163"/>
      <c r="I10" s="171"/>
      <c r="J10" s="171"/>
      <c r="K10" s="171"/>
      <c r="L10" s="171"/>
      <c r="M10" s="200"/>
      <c r="N10" s="201"/>
      <c r="O10" s="201"/>
      <c r="P10" s="201"/>
      <c r="Q10" s="201"/>
      <c r="R10" s="201"/>
      <c r="S10" s="201"/>
      <c r="T10" s="201"/>
      <c r="U10" s="201"/>
    </row>
    <row r="11" s="132" customFormat="1" ht="20.1" customHeight="1" spans="1:21">
      <c r="A11" s="159" t="s">
        <v>28</v>
      </c>
      <c r="B11" s="160"/>
      <c r="C11" s="164"/>
      <c r="D11" s="165" t="s">
        <v>143</v>
      </c>
      <c r="E11" s="163">
        <v>26150.79</v>
      </c>
      <c r="F11" s="163"/>
      <c r="G11" s="163"/>
      <c r="H11" s="163">
        <v>26150.79</v>
      </c>
      <c r="I11" s="171">
        <v>5154.87</v>
      </c>
      <c r="J11" s="171"/>
      <c r="K11" s="171"/>
      <c r="L11" s="171"/>
      <c r="M11" s="200"/>
      <c r="N11" s="201"/>
      <c r="O11" s="201"/>
      <c r="P11" s="201"/>
      <c r="Q11" s="201"/>
      <c r="R11" s="201"/>
      <c r="S11" s="201"/>
      <c r="T11" s="201"/>
      <c r="U11" s="201"/>
    </row>
    <row r="12" s="132" customFormat="1" ht="24.95" customHeight="1" spans="1:21">
      <c r="A12" s="159" t="s">
        <v>30</v>
      </c>
      <c r="B12" s="160"/>
      <c r="C12" s="167"/>
      <c r="D12" s="165" t="s">
        <v>144</v>
      </c>
      <c r="E12" s="163"/>
      <c r="F12" s="163"/>
      <c r="G12" s="163"/>
      <c r="H12" s="163"/>
      <c r="I12" s="171"/>
      <c r="J12" s="171"/>
      <c r="K12" s="171"/>
      <c r="L12" s="171"/>
      <c r="M12" s="200"/>
      <c r="N12" s="201"/>
      <c r="O12" s="201"/>
      <c r="P12" s="201"/>
      <c r="Q12" s="201"/>
      <c r="R12" s="201"/>
      <c r="S12" s="201"/>
      <c r="T12" s="201"/>
      <c r="U12" s="201"/>
    </row>
    <row r="13" s="132" customFormat="1" ht="24.95" customHeight="1" spans="1:21">
      <c r="A13" s="159" t="s">
        <v>32</v>
      </c>
      <c r="B13" s="168"/>
      <c r="C13" s="166"/>
      <c r="D13" s="165" t="s">
        <v>145</v>
      </c>
      <c r="E13" s="163">
        <v>4</v>
      </c>
      <c r="F13" s="163"/>
      <c r="G13" s="163"/>
      <c r="H13" s="163">
        <v>4</v>
      </c>
      <c r="I13" s="171">
        <v>4</v>
      </c>
      <c r="J13" s="171"/>
      <c r="K13" s="171"/>
      <c r="L13" s="171"/>
      <c r="M13" s="200"/>
      <c r="N13" s="201"/>
      <c r="O13" s="201"/>
      <c r="P13" s="201"/>
      <c r="Q13" s="201"/>
      <c r="R13" s="201"/>
      <c r="S13" s="201"/>
      <c r="T13" s="201"/>
      <c r="U13" s="201"/>
    </row>
    <row r="14" s="132" customFormat="1" ht="20.1" customHeight="1" spans="1:21">
      <c r="A14" s="169" t="s">
        <v>33</v>
      </c>
      <c r="B14" s="170"/>
      <c r="C14" s="161"/>
      <c r="D14" s="162" t="s">
        <v>146</v>
      </c>
      <c r="E14" s="163">
        <v>3353.17</v>
      </c>
      <c r="F14" s="163"/>
      <c r="G14" s="163"/>
      <c r="H14" s="171">
        <v>3353.17</v>
      </c>
      <c r="I14" s="171">
        <v>3353.17</v>
      </c>
      <c r="J14" s="171"/>
      <c r="K14" s="171"/>
      <c r="L14" s="171"/>
      <c r="M14" s="200"/>
      <c r="N14" s="201"/>
      <c r="O14" s="201"/>
      <c r="P14" s="201"/>
      <c r="Q14" s="201"/>
      <c r="R14" s="201"/>
      <c r="S14" s="201"/>
      <c r="T14" s="201"/>
      <c r="U14" s="201"/>
    </row>
    <row r="15" s="132" customFormat="1" ht="20.1" customHeight="1" spans="1:21">
      <c r="A15" s="172"/>
      <c r="B15" s="172"/>
      <c r="C15" s="173"/>
      <c r="D15" s="165" t="s">
        <v>147</v>
      </c>
      <c r="E15" s="163"/>
      <c r="F15" s="163"/>
      <c r="G15" s="163"/>
      <c r="H15" s="171"/>
      <c r="I15" s="171"/>
      <c r="J15" s="171"/>
      <c r="K15" s="171"/>
      <c r="L15" s="171"/>
      <c r="M15" s="200"/>
      <c r="N15" s="201"/>
      <c r="O15" s="201"/>
      <c r="P15" s="201"/>
      <c r="Q15" s="201"/>
      <c r="R15" s="201"/>
      <c r="S15" s="201"/>
      <c r="T15" s="201"/>
      <c r="U15" s="201"/>
    </row>
    <row r="16" s="132" customFormat="1" ht="20.1" customHeight="1" spans="1:21">
      <c r="A16" s="174"/>
      <c r="B16" s="175"/>
      <c r="C16" s="173"/>
      <c r="D16" s="165" t="s">
        <v>148</v>
      </c>
      <c r="E16" s="127">
        <v>2016.35</v>
      </c>
      <c r="F16" s="163"/>
      <c r="G16" s="163"/>
      <c r="H16" s="171">
        <v>2016.35</v>
      </c>
      <c r="I16" s="171">
        <v>2016.35</v>
      </c>
      <c r="J16" s="171"/>
      <c r="K16" s="171"/>
      <c r="L16" s="171"/>
      <c r="M16" s="200"/>
      <c r="N16" s="201"/>
      <c r="O16" s="201"/>
      <c r="P16" s="201"/>
      <c r="Q16" s="201"/>
      <c r="R16" s="201"/>
      <c r="S16" s="201"/>
      <c r="T16" s="201"/>
      <c r="U16" s="201"/>
    </row>
    <row r="17" s="132" customFormat="1" ht="20.1" customHeight="1" spans="1:21">
      <c r="A17" s="174"/>
      <c r="B17" s="175"/>
      <c r="C17" s="173"/>
      <c r="D17" s="162" t="s">
        <v>149</v>
      </c>
      <c r="E17" s="163"/>
      <c r="F17" s="163"/>
      <c r="G17" s="163"/>
      <c r="H17" s="163"/>
      <c r="I17" s="171"/>
      <c r="J17" s="171"/>
      <c r="K17" s="171"/>
      <c r="L17" s="171"/>
      <c r="M17" s="200"/>
      <c r="N17" s="201"/>
      <c r="O17" s="201"/>
      <c r="P17" s="201"/>
      <c r="Q17" s="201"/>
      <c r="R17" s="201"/>
      <c r="S17" s="201"/>
      <c r="T17" s="201"/>
      <c r="U17" s="201"/>
    </row>
    <row r="18" s="132" customFormat="1" ht="20.1" customHeight="1" spans="1:21">
      <c r="A18" s="174"/>
      <c r="B18" s="175"/>
      <c r="C18" s="173"/>
      <c r="D18" s="162" t="s">
        <v>150</v>
      </c>
      <c r="E18" s="163"/>
      <c r="F18" s="163"/>
      <c r="G18" s="163"/>
      <c r="H18" s="163"/>
      <c r="I18" s="171"/>
      <c r="J18" s="171"/>
      <c r="K18" s="171"/>
      <c r="L18" s="171"/>
      <c r="M18" s="200"/>
      <c r="N18" s="201"/>
      <c r="O18" s="201"/>
      <c r="P18" s="201"/>
      <c r="Q18" s="201"/>
      <c r="R18" s="201"/>
      <c r="S18" s="201"/>
      <c r="T18" s="201"/>
      <c r="U18" s="201"/>
    </row>
    <row r="19" s="132" customFormat="1" ht="20.1" customHeight="1" spans="1:21">
      <c r="A19" s="176"/>
      <c r="B19" s="177"/>
      <c r="C19" s="173"/>
      <c r="D19" s="165" t="s">
        <v>151</v>
      </c>
      <c r="E19" s="163"/>
      <c r="F19" s="163"/>
      <c r="G19" s="163"/>
      <c r="H19" s="163"/>
      <c r="I19" s="163"/>
      <c r="J19" s="163"/>
      <c r="K19" s="163"/>
      <c r="L19" s="163"/>
      <c r="M19" s="163"/>
      <c r="N19" s="201"/>
      <c r="O19" s="201"/>
      <c r="P19" s="201"/>
      <c r="Q19" s="201"/>
      <c r="R19" s="201"/>
      <c r="S19" s="201"/>
      <c r="T19" s="201"/>
      <c r="U19" s="201"/>
    </row>
    <row r="20" s="132" customFormat="1" ht="20.1" customHeight="1" spans="1:21">
      <c r="A20" s="174"/>
      <c r="B20" s="175"/>
      <c r="C20" s="173"/>
      <c r="D20" s="165" t="s">
        <v>152</v>
      </c>
      <c r="E20" s="163"/>
      <c r="F20" s="163"/>
      <c r="G20" s="163"/>
      <c r="H20" s="163"/>
      <c r="I20" s="163"/>
      <c r="J20" s="163"/>
      <c r="K20" s="163"/>
      <c r="L20" s="163"/>
      <c r="M20" s="200"/>
      <c r="N20" s="201"/>
      <c r="O20" s="201"/>
      <c r="P20" s="201"/>
      <c r="Q20" s="201"/>
      <c r="R20" s="201"/>
      <c r="S20" s="201"/>
      <c r="T20" s="201"/>
      <c r="U20" s="201"/>
    </row>
    <row r="21" s="132" customFormat="1" ht="24.95" customHeight="1" spans="1:21">
      <c r="A21" s="174"/>
      <c r="B21" s="175"/>
      <c r="C21" s="173"/>
      <c r="D21" s="165" t="s">
        <v>153</v>
      </c>
      <c r="E21" s="163"/>
      <c r="F21" s="163"/>
      <c r="G21" s="163"/>
      <c r="H21" s="163"/>
      <c r="I21" s="163"/>
      <c r="J21" s="163"/>
      <c r="K21" s="163"/>
      <c r="L21" s="163"/>
      <c r="M21" s="200"/>
      <c r="N21" s="201"/>
      <c r="O21" s="201"/>
      <c r="P21" s="201"/>
      <c r="Q21" s="201"/>
      <c r="R21" s="201"/>
      <c r="S21" s="201"/>
      <c r="T21" s="201"/>
      <c r="U21" s="201"/>
    </row>
    <row r="22" s="132" customFormat="1" ht="18.95" customHeight="1" spans="1:21">
      <c r="A22" s="178"/>
      <c r="B22" s="178"/>
      <c r="C22" s="179"/>
      <c r="D22" s="165" t="s">
        <v>154</v>
      </c>
      <c r="E22" s="163"/>
      <c r="F22" s="163"/>
      <c r="G22" s="163"/>
      <c r="H22" s="163"/>
      <c r="I22" s="163"/>
      <c r="J22" s="163"/>
      <c r="K22" s="163"/>
      <c r="L22" s="163"/>
      <c r="M22" s="200"/>
      <c r="N22" s="201"/>
      <c r="O22" s="201"/>
      <c r="P22" s="201"/>
      <c r="Q22" s="201"/>
      <c r="R22" s="201"/>
      <c r="S22" s="201"/>
      <c r="T22" s="201"/>
      <c r="U22" s="201"/>
    </row>
    <row r="23" s="132" customFormat="1" ht="18.95" customHeight="1" spans="1:21">
      <c r="A23" s="180"/>
      <c r="B23" s="181"/>
      <c r="C23" s="179"/>
      <c r="D23" s="165" t="s">
        <v>155</v>
      </c>
      <c r="E23" s="163"/>
      <c r="F23" s="163"/>
      <c r="G23" s="163"/>
      <c r="H23" s="163"/>
      <c r="I23" s="163"/>
      <c r="J23" s="163"/>
      <c r="K23" s="163"/>
      <c r="L23" s="163"/>
      <c r="M23" s="200"/>
      <c r="N23" s="201"/>
      <c r="O23" s="201"/>
      <c r="P23" s="201"/>
      <c r="Q23" s="201"/>
      <c r="R23" s="201"/>
      <c r="S23" s="201"/>
      <c r="T23" s="201"/>
      <c r="U23" s="201"/>
    </row>
    <row r="24" s="132" customFormat="1" ht="18.95" customHeight="1" spans="1:21">
      <c r="A24" s="180"/>
      <c r="B24" s="181"/>
      <c r="C24" s="179"/>
      <c r="D24" s="165" t="s">
        <v>156</v>
      </c>
      <c r="E24" s="163"/>
      <c r="F24" s="163"/>
      <c r="G24" s="163"/>
      <c r="H24" s="163"/>
      <c r="I24" s="163"/>
      <c r="J24" s="163"/>
      <c r="K24" s="163"/>
      <c r="L24" s="163"/>
      <c r="M24" s="200"/>
      <c r="N24" s="201"/>
      <c r="O24" s="201"/>
      <c r="P24" s="201"/>
      <c r="Q24" s="201"/>
      <c r="R24" s="201"/>
      <c r="S24" s="201"/>
      <c r="T24" s="201"/>
      <c r="U24" s="201"/>
    </row>
    <row r="25" s="132" customFormat="1" ht="18.95" customHeight="1" spans="1:21">
      <c r="A25" s="180"/>
      <c r="B25" s="181"/>
      <c r="C25" s="179"/>
      <c r="D25" s="165" t="s">
        <v>157</v>
      </c>
      <c r="E25" s="163"/>
      <c r="F25" s="163"/>
      <c r="G25" s="163"/>
      <c r="H25" s="163"/>
      <c r="I25" s="163"/>
      <c r="J25" s="163"/>
      <c r="K25" s="163"/>
      <c r="L25" s="163"/>
      <c r="M25" s="200"/>
      <c r="N25" s="201"/>
      <c r="O25" s="201"/>
      <c r="P25" s="201"/>
      <c r="Q25" s="201"/>
      <c r="R25" s="201"/>
      <c r="S25" s="201"/>
      <c r="T25" s="201"/>
      <c r="U25" s="201"/>
    </row>
    <row r="26" s="132" customFormat="1" ht="18.95" customHeight="1" spans="1:21">
      <c r="A26" s="180"/>
      <c r="B26" s="181"/>
      <c r="C26" s="179"/>
      <c r="D26" s="165" t="s">
        <v>158</v>
      </c>
      <c r="E26" s="163"/>
      <c r="F26" s="163"/>
      <c r="G26" s="163"/>
      <c r="H26" s="163"/>
      <c r="I26" s="163"/>
      <c r="J26" s="163"/>
      <c r="K26" s="163"/>
      <c r="L26" s="163"/>
      <c r="M26" s="200"/>
      <c r="N26" s="201"/>
      <c r="O26" s="201"/>
      <c r="P26" s="201"/>
      <c r="Q26" s="201"/>
      <c r="R26" s="201"/>
      <c r="S26" s="201"/>
      <c r="T26" s="201"/>
      <c r="U26" s="201"/>
    </row>
    <row r="27" s="132" customFormat="1" ht="18.95" customHeight="1" spans="1:21">
      <c r="A27" s="180"/>
      <c r="B27" s="181"/>
      <c r="C27" s="179"/>
      <c r="D27" s="165" t="s">
        <v>159</v>
      </c>
      <c r="E27" s="163"/>
      <c r="F27" s="163"/>
      <c r="G27" s="163"/>
      <c r="H27" s="163"/>
      <c r="I27" s="163"/>
      <c r="J27" s="163"/>
      <c r="K27" s="163"/>
      <c r="L27" s="163"/>
      <c r="M27" s="200"/>
      <c r="N27" s="201"/>
      <c r="O27" s="201"/>
      <c r="P27" s="201"/>
      <c r="Q27" s="201"/>
      <c r="R27" s="201"/>
      <c r="S27" s="201"/>
      <c r="T27" s="201"/>
      <c r="U27" s="201"/>
    </row>
    <row r="28" s="132" customFormat="1" ht="18.95" customHeight="1" spans="1:21">
      <c r="A28" s="180"/>
      <c r="B28" s="181"/>
      <c r="C28" s="179"/>
      <c r="D28" s="165" t="s">
        <v>160</v>
      </c>
      <c r="E28" s="163"/>
      <c r="F28" s="163"/>
      <c r="G28" s="163"/>
      <c r="H28" s="163"/>
      <c r="I28" s="163"/>
      <c r="J28" s="163"/>
      <c r="K28" s="163"/>
      <c r="L28" s="163"/>
      <c r="M28" s="200"/>
      <c r="N28" s="201"/>
      <c r="O28" s="201"/>
      <c r="P28" s="201"/>
      <c r="Q28" s="201"/>
      <c r="R28" s="201"/>
      <c r="S28" s="201"/>
      <c r="T28" s="201"/>
      <c r="U28" s="201"/>
    </row>
    <row r="29" s="132" customFormat="1" ht="18.95" customHeight="1" spans="1:21">
      <c r="A29" s="180"/>
      <c r="B29" s="181"/>
      <c r="C29" s="179"/>
      <c r="D29" s="165" t="s">
        <v>161</v>
      </c>
      <c r="E29" s="163"/>
      <c r="F29" s="163"/>
      <c r="G29" s="163"/>
      <c r="H29" s="163"/>
      <c r="I29" s="163"/>
      <c r="J29" s="163"/>
      <c r="K29" s="163"/>
      <c r="L29" s="163"/>
      <c r="M29" s="200"/>
      <c r="N29" s="201"/>
      <c r="O29" s="201"/>
      <c r="P29" s="201"/>
      <c r="Q29" s="201"/>
      <c r="R29" s="201"/>
      <c r="S29" s="201"/>
      <c r="T29" s="201"/>
      <c r="U29" s="201"/>
    </row>
    <row r="30" s="132" customFormat="1" ht="18.95" customHeight="1" spans="1:21">
      <c r="A30" s="180"/>
      <c r="B30" s="181"/>
      <c r="C30" s="179"/>
      <c r="D30" s="165" t="s">
        <v>162</v>
      </c>
      <c r="E30" s="163">
        <v>72</v>
      </c>
      <c r="F30" s="163"/>
      <c r="G30" s="163"/>
      <c r="H30" s="163">
        <v>72</v>
      </c>
      <c r="I30" s="163"/>
      <c r="J30" s="163"/>
      <c r="K30" s="163"/>
      <c r="L30" s="163"/>
      <c r="M30" s="200"/>
      <c r="N30" s="201"/>
      <c r="O30" s="201"/>
      <c r="P30" s="201"/>
      <c r="Q30" s="201"/>
      <c r="R30" s="201"/>
      <c r="S30" s="201"/>
      <c r="T30" s="201"/>
      <c r="U30" s="201"/>
    </row>
    <row r="31" s="132" customFormat="1" ht="18.95" customHeight="1" spans="1:21">
      <c r="A31" s="182" t="s">
        <v>34</v>
      </c>
      <c r="B31" s="183"/>
      <c r="C31" s="161">
        <f>C7</f>
        <v>31596.31</v>
      </c>
      <c r="D31" s="165" t="s">
        <v>163</v>
      </c>
      <c r="E31" s="163"/>
      <c r="F31" s="163"/>
      <c r="G31" s="163"/>
      <c r="H31" s="163"/>
      <c r="I31" s="163"/>
      <c r="J31" s="163"/>
      <c r="K31" s="163"/>
      <c r="L31" s="163"/>
      <c r="M31" s="200"/>
      <c r="N31" s="201"/>
      <c r="O31" s="201"/>
      <c r="P31" s="201"/>
      <c r="Q31" s="201"/>
      <c r="R31" s="201"/>
      <c r="S31" s="201"/>
      <c r="T31" s="201"/>
      <c r="U31" s="201"/>
    </row>
    <row r="32" s="132" customFormat="1" ht="18.95" customHeight="1" spans="1:21">
      <c r="A32" s="184" t="s">
        <v>35</v>
      </c>
      <c r="B32" s="185"/>
      <c r="C32" s="164"/>
      <c r="D32" s="165" t="s">
        <v>164</v>
      </c>
      <c r="E32" s="163"/>
      <c r="F32" s="163"/>
      <c r="G32" s="163"/>
      <c r="H32" s="163"/>
      <c r="I32" s="163"/>
      <c r="J32" s="163"/>
      <c r="K32" s="163"/>
      <c r="L32" s="163"/>
      <c r="M32" s="200"/>
      <c r="N32" s="201"/>
      <c r="O32" s="201"/>
      <c r="P32" s="201"/>
      <c r="Q32" s="201"/>
      <c r="R32" s="201"/>
      <c r="S32" s="201"/>
      <c r="T32" s="201"/>
      <c r="U32" s="201"/>
    </row>
    <row r="33" s="132" customFormat="1" ht="24.95" customHeight="1" spans="1:21">
      <c r="A33" s="184" t="s">
        <v>165</v>
      </c>
      <c r="B33" s="185"/>
      <c r="C33" s="167"/>
      <c r="D33" s="165" t="s">
        <v>166</v>
      </c>
      <c r="E33" s="163"/>
      <c r="F33" s="163"/>
      <c r="G33" s="163"/>
      <c r="H33" s="163"/>
      <c r="I33" s="163"/>
      <c r="J33" s="163"/>
      <c r="K33" s="163"/>
      <c r="L33" s="163"/>
      <c r="M33" s="200"/>
      <c r="N33" s="201"/>
      <c r="O33" s="201"/>
      <c r="P33" s="201"/>
      <c r="Q33" s="201"/>
      <c r="R33" s="201"/>
      <c r="S33" s="201"/>
      <c r="T33" s="201"/>
      <c r="U33" s="201"/>
    </row>
    <row r="34" s="132" customFormat="1" ht="18.95" customHeight="1" spans="1:21">
      <c r="A34" s="184" t="s">
        <v>167</v>
      </c>
      <c r="B34" s="185"/>
      <c r="C34" s="167"/>
      <c r="D34" s="165" t="s">
        <v>168</v>
      </c>
      <c r="E34" s="163"/>
      <c r="F34" s="163"/>
      <c r="G34" s="163"/>
      <c r="H34" s="163"/>
      <c r="I34" s="163"/>
      <c r="J34" s="163"/>
      <c r="K34" s="163"/>
      <c r="L34" s="163"/>
      <c r="M34" s="200"/>
      <c r="N34" s="201"/>
      <c r="O34" s="201"/>
      <c r="P34" s="201"/>
      <c r="Q34" s="201"/>
      <c r="R34" s="201"/>
      <c r="S34" s="201"/>
      <c r="T34" s="201"/>
      <c r="U34" s="201"/>
    </row>
    <row r="35" s="132" customFormat="1" ht="18.95" customHeight="1" spans="1:21">
      <c r="A35" s="139" t="s">
        <v>169</v>
      </c>
      <c r="B35" s="141"/>
      <c r="C35" s="186">
        <f>C31</f>
        <v>31596.31</v>
      </c>
      <c r="D35" s="187" t="s">
        <v>170</v>
      </c>
      <c r="E35" s="163">
        <f>SUM(E11:E34)</f>
        <v>31596.31</v>
      </c>
      <c r="F35" s="163">
        <f>SUM(F11:F34)</f>
        <v>0</v>
      </c>
      <c r="G35" s="163">
        <f>SUM(G11:G34)</f>
        <v>0</v>
      </c>
      <c r="H35" s="163">
        <f>SUM(H11:H34)</f>
        <v>31596.31</v>
      </c>
      <c r="I35" s="163">
        <f>SUM(I11:I34)</f>
        <v>10528.39</v>
      </c>
      <c r="J35" s="163"/>
      <c r="K35" s="163"/>
      <c r="L35" s="163"/>
      <c r="M35" s="200"/>
      <c r="N35" s="201"/>
      <c r="O35" s="201"/>
      <c r="P35" s="201"/>
      <c r="Q35" s="201"/>
      <c r="R35" s="201"/>
      <c r="S35" s="201"/>
      <c r="T35" s="201"/>
      <c r="U35" s="201"/>
    </row>
    <row r="36" s="131" customFormat="1" ht="14.25" spans="1:4">
      <c r="A36" s="188"/>
      <c r="B36" s="188"/>
      <c r="D36" s="189"/>
    </row>
    <row r="37" s="131" customFormat="1" ht="14.25" spans="1:2">
      <c r="A37" s="188"/>
      <c r="B37" s="188"/>
    </row>
    <row r="38" s="131" customFormat="1" ht="14.25" spans="1:2">
      <c r="A38" s="188"/>
      <c r="B38" s="188"/>
    </row>
    <row r="39" s="131" customFormat="1" ht="14.25" spans="1:2">
      <c r="A39" s="188"/>
      <c r="B39" s="188"/>
    </row>
    <row r="40" s="131" customFormat="1" ht="14.25" spans="1:2">
      <c r="A40" s="188"/>
      <c r="B40" s="188"/>
    </row>
    <row r="41" s="131" customFormat="1" ht="14.25" spans="1:2">
      <c r="A41" s="188"/>
      <c r="B41" s="188"/>
    </row>
    <row r="42" s="131" customFormat="1" ht="14.25" spans="1:2">
      <c r="A42" s="188"/>
      <c r="B42" s="18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275" top="0.432638888888889" bottom="0.629861111111111" header="0.354166666666667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showGridLines="0" showZeros="0" workbookViewId="0">
      <selection activeCell="H7" sqref="H7"/>
    </sheetView>
  </sheetViews>
  <sheetFormatPr defaultColWidth="7" defaultRowHeight="11.25"/>
  <cols>
    <col min="1" max="1" width="4.5" style="51" customWidth="1"/>
    <col min="2" max="2" width="3.75" style="51" customWidth="1"/>
    <col min="3" max="3" width="5.25" style="51" customWidth="1"/>
    <col min="4" max="4" width="18.125" style="51" customWidth="1"/>
    <col min="5" max="12" width="11.875" style="51" customWidth="1"/>
    <col min="13" max="14" width="7" style="51"/>
    <col min="15" max="15" width="13.5" style="51" customWidth="1"/>
    <col min="16" max="16384" width="7" style="51"/>
  </cols>
  <sheetData>
    <row r="1" s="51" customFormat="1" ht="42" customHeight="1" spans="1:12">
      <c r="A1" s="53" t="s">
        <v>171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="51" customFormat="1" ht="15" customHeight="1" spans="1:12">
      <c r="A2" s="54" t="s">
        <v>1</v>
      </c>
      <c r="B2" s="54"/>
      <c r="C2" s="54"/>
      <c r="D2" s="54"/>
      <c r="E2" s="55"/>
      <c r="F2" s="55"/>
      <c r="G2" s="56"/>
      <c r="H2" s="56"/>
      <c r="I2" s="56"/>
      <c r="J2" s="56"/>
      <c r="K2" s="56"/>
      <c r="L2" s="76" t="s">
        <v>2</v>
      </c>
    </row>
    <row r="3" s="50" customFormat="1" ht="16.5" customHeight="1" spans="1:12">
      <c r="A3" s="57" t="s">
        <v>120</v>
      </c>
      <c r="B3" s="58"/>
      <c r="C3" s="59"/>
      <c r="D3" s="60" t="s">
        <v>43</v>
      </c>
      <c r="E3" s="61" t="s">
        <v>44</v>
      </c>
      <c r="F3" s="62" t="s">
        <v>121</v>
      </c>
      <c r="G3" s="62"/>
      <c r="H3" s="62"/>
      <c r="I3" s="62"/>
      <c r="J3" s="62"/>
      <c r="K3" s="62"/>
      <c r="L3" s="62"/>
    </row>
    <row r="4" s="50" customFormat="1" ht="14.25" customHeight="1" spans="1:12">
      <c r="A4" s="63" t="s">
        <v>55</v>
      </c>
      <c r="B4" s="64" t="s">
        <v>56</v>
      </c>
      <c r="C4" s="64" t="s">
        <v>57</v>
      </c>
      <c r="D4" s="65"/>
      <c r="E4" s="61"/>
      <c r="F4" s="61" t="s">
        <v>8</v>
      </c>
      <c r="G4" s="66" t="s">
        <v>122</v>
      </c>
      <c r="H4" s="66"/>
      <c r="I4" s="66"/>
      <c r="J4" s="77" t="s">
        <v>123</v>
      </c>
      <c r="K4" s="78"/>
      <c r="L4" s="79"/>
    </row>
    <row r="5" s="50" customFormat="1" ht="18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124</v>
      </c>
      <c r="I5" s="61" t="s">
        <v>125</v>
      </c>
      <c r="J5" s="61" t="s">
        <v>18</v>
      </c>
      <c r="K5" s="61" t="s">
        <v>126</v>
      </c>
      <c r="L5" s="61" t="s">
        <v>127</v>
      </c>
    </row>
    <row r="6" s="50" customFormat="1" ht="17" customHeight="1" spans="1:12">
      <c r="A6" s="68" t="s">
        <v>67</v>
      </c>
      <c r="B6" s="64" t="s">
        <v>67</v>
      </c>
      <c r="C6" s="64" t="s">
        <v>67</v>
      </c>
      <c r="D6" s="64" t="s">
        <v>67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</row>
    <row r="7" s="50" customFormat="1" ht="19" customHeight="1" spans="1:15">
      <c r="A7" s="125"/>
      <c r="B7" s="126"/>
      <c r="C7" s="69"/>
      <c r="D7" s="70" t="s">
        <v>8</v>
      </c>
      <c r="E7" s="72">
        <f t="shared" ref="E7:E32" si="0">F7</f>
        <v>31596.31</v>
      </c>
      <c r="F7" s="72">
        <f t="shared" ref="F7:F33" si="1">G7+J7</f>
        <v>31596.31</v>
      </c>
      <c r="G7" s="72">
        <f t="shared" ref="G7:G33" si="2">H7+I7</f>
        <v>12492.54</v>
      </c>
      <c r="H7" s="72">
        <f t="shared" ref="H7:L7" si="3">H8+H24+H28+H33+H19+H21</f>
        <v>12462.21</v>
      </c>
      <c r="I7" s="72">
        <f t="shared" si="3"/>
        <v>30.33</v>
      </c>
      <c r="J7" s="72">
        <f t="shared" ref="J7:J33" si="4">K7+L7</f>
        <v>19103.77</v>
      </c>
      <c r="K7" s="72">
        <f t="shared" si="3"/>
        <v>1214.77</v>
      </c>
      <c r="L7" s="72">
        <f t="shared" si="3"/>
        <v>17889</v>
      </c>
      <c r="O7" s="50">
        <f t="shared" ref="O7:O33" si="5">E7-F7</f>
        <v>0</v>
      </c>
    </row>
    <row r="8" s="52" customFormat="1" ht="19" customHeight="1" spans="1:15">
      <c r="A8" s="125" t="s">
        <v>68</v>
      </c>
      <c r="B8" s="126"/>
      <c r="C8" s="69"/>
      <c r="D8" s="70" t="s">
        <v>69</v>
      </c>
      <c r="E8" s="72">
        <f t="shared" si="0"/>
        <v>26100.79</v>
      </c>
      <c r="F8" s="72">
        <f t="shared" si="1"/>
        <v>26100.79</v>
      </c>
      <c r="G8" s="72">
        <f t="shared" si="2"/>
        <v>7123.02</v>
      </c>
      <c r="H8" s="127">
        <f t="shared" ref="H8:L8" si="6">H9+H12+H18</f>
        <v>7092.69</v>
      </c>
      <c r="I8" s="127">
        <f t="shared" si="6"/>
        <v>30.33</v>
      </c>
      <c r="J8" s="72">
        <f t="shared" si="4"/>
        <v>18977.77</v>
      </c>
      <c r="K8" s="127">
        <f t="shared" si="6"/>
        <v>1210.77</v>
      </c>
      <c r="L8" s="127">
        <f t="shared" si="6"/>
        <v>17767</v>
      </c>
      <c r="O8" s="50">
        <f t="shared" si="5"/>
        <v>0</v>
      </c>
    </row>
    <row r="9" s="52" customFormat="1" ht="19" customHeight="1" spans="1:15">
      <c r="A9" s="125"/>
      <c r="B9" s="126" t="s">
        <v>70</v>
      </c>
      <c r="C9" s="69"/>
      <c r="D9" s="70" t="s">
        <v>71</v>
      </c>
      <c r="E9" s="72">
        <f t="shared" si="0"/>
        <v>194.77</v>
      </c>
      <c r="F9" s="72">
        <f t="shared" si="1"/>
        <v>194.77</v>
      </c>
      <c r="G9" s="72">
        <f t="shared" si="2"/>
        <v>178.77</v>
      </c>
      <c r="H9" s="127">
        <v>171.57</v>
      </c>
      <c r="I9" s="127">
        <v>7.2</v>
      </c>
      <c r="J9" s="72">
        <f t="shared" si="4"/>
        <v>16</v>
      </c>
      <c r="K9" s="127">
        <v>16</v>
      </c>
      <c r="L9" s="127"/>
      <c r="O9" s="50">
        <f t="shared" si="5"/>
        <v>0</v>
      </c>
    </row>
    <row r="10" s="52" customFormat="1" ht="19" customHeight="1" spans="1:15">
      <c r="A10" s="125"/>
      <c r="B10" s="126"/>
      <c r="C10" s="69" t="s">
        <v>70</v>
      </c>
      <c r="D10" s="70" t="s">
        <v>72</v>
      </c>
      <c r="E10" s="72">
        <f t="shared" si="0"/>
        <v>182.77</v>
      </c>
      <c r="F10" s="72">
        <f t="shared" si="1"/>
        <v>182.77</v>
      </c>
      <c r="G10" s="72">
        <f t="shared" si="2"/>
        <v>178.77</v>
      </c>
      <c r="H10" s="128">
        <v>171.57</v>
      </c>
      <c r="I10" s="128">
        <v>7.2</v>
      </c>
      <c r="J10" s="72">
        <f t="shared" si="4"/>
        <v>4</v>
      </c>
      <c r="K10" s="128">
        <v>4</v>
      </c>
      <c r="L10" s="128"/>
      <c r="O10" s="50">
        <f t="shared" si="5"/>
        <v>0</v>
      </c>
    </row>
    <row r="11" s="52" customFormat="1" ht="19" customHeight="1" spans="1:15">
      <c r="A11" s="125" t="s">
        <v>73</v>
      </c>
      <c r="B11" s="126" t="s">
        <v>74</v>
      </c>
      <c r="C11" s="69" t="s">
        <v>75</v>
      </c>
      <c r="D11" s="70" t="s">
        <v>76</v>
      </c>
      <c r="E11" s="72">
        <f t="shared" si="0"/>
        <v>12</v>
      </c>
      <c r="F11" s="72">
        <f t="shared" si="1"/>
        <v>12</v>
      </c>
      <c r="G11" s="72">
        <f t="shared" si="2"/>
        <v>0</v>
      </c>
      <c r="H11" s="128">
        <v>0</v>
      </c>
      <c r="I11" s="128">
        <v>0</v>
      </c>
      <c r="J11" s="72">
        <f t="shared" si="4"/>
        <v>12</v>
      </c>
      <c r="K11" s="128">
        <v>12</v>
      </c>
      <c r="L11" s="128"/>
      <c r="O11" s="50">
        <f t="shared" si="5"/>
        <v>0</v>
      </c>
    </row>
    <row r="12" s="52" customFormat="1" ht="19" customHeight="1" spans="1:15">
      <c r="A12" s="125"/>
      <c r="B12" s="126" t="s">
        <v>77</v>
      </c>
      <c r="C12" s="69"/>
      <c r="D12" s="70" t="s">
        <v>78</v>
      </c>
      <c r="E12" s="72">
        <f t="shared" si="0"/>
        <v>25503.2</v>
      </c>
      <c r="F12" s="72">
        <f t="shared" si="1"/>
        <v>25503.2</v>
      </c>
      <c r="G12" s="72">
        <f t="shared" si="2"/>
        <v>6944.25</v>
      </c>
      <c r="H12" s="128">
        <f t="shared" ref="H12:L12" si="7">H13+H14+H15+H16+H17</f>
        <v>6921.12</v>
      </c>
      <c r="I12" s="128">
        <f t="shared" si="7"/>
        <v>23.13</v>
      </c>
      <c r="J12" s="72">
        <f t="shared" si="4"/>
        <v>18558.95</v>
      </c>
      <c r="K12" s="128">
        <f t="shared" si="7"/>
        <v>791.95</v>
      </c>
      <c r="L12" s="128">
        <f t="shared" si="7"/>
        <v>17767</v>
      </c>
      <c r="O12" s="50">
        <f t="shared" si="5"/>
        <v>0</v>
      </c>
    </row>
    <row r="13" s="52" customFormat="1" ht="19" customHeight="1" spans="1:15">
      <c r="A13" s="125" t="s">
        <v>73</v>
      </c>
      <c r="B13" s="126" t="s">
        <v>79</v>
      </c>
      <c r="C13" s="69" t="s">
        <v>74</v>
      </c>
      <c r="D13" s="70" t="s">
        <v>80</v>
      </c>
      <c r="E13" s="72">
        <f t="shared" si="0"/>
        <v>1698.95</v>
      </c>
      <c r="F13" s="72">
        <f t="shared" si="1"/>
        <v>1698.95</v>
      </c>
      <c r="G13" s="72">
        <f t="shared" si="2"/>
        <v>0</v>
      </c>
      <c r="H13" s="71">
        <v>0</v>
      </c>
      <c r="I13" s="71">
        <v>0</v>
      </c>
      <c r="J13" s="72">
        <f t="shared" si="4"/>
        <v>1698.95</v>
      </c>
      <c r="K13" s="71">
        <v>671.95</v>
      </c>
      <c r="L13" s="71">
        <v>1027</v>
      </c>
      <c r="O13" s="50">
        <f t="shared" si="5"/>
        <v>0</v>
      </c>
    </row>
    <row r="14" s="52" customFormat="1" ht="19" customHeight="1" spans="1:15">
      <c r="A14" s="125" t="s">
        <v>73</v>
      </c>
      <c r="B14" s="126" t="s">
        <v>79</v>
      </c>
      <c r="C14" s="69" t="s">
        <v>79</v>
      </c>
      <c r="D14" s="70" t="s">
        <v>81</v>
      </c>
      <c r="E14" s="72">
        <f t="shared" si="0"/>
        <v>1759.45</v>
      </c>
      <c r="F14" s="72">
        <f t="shared" si="1"/>
        <v>1759.45</v>
      </c>
      <c r="G14" s="72">
        <f t="shared" si="2"/>
        <v>1759.45</v>
      </c>
      <c r="H14" s="71">
        <v>1747.16</v>
      </c>
      <c r="I14" s="71">
        <v>12.29</v>
      </c>
      <c r="J14" s="72">
        <f t="shared" si="4"/>
        <v>0</v>
      </c>
      <c r="K14" s="71">
        <v>0</v>
      </c>
      <c r="L14" s="71"/>
      <c r="O14" s="50">
        <f t="shared" si="5"/>
        <v>0</v>
      </c>
    </row>
    <row r="15" s="52" customFormat="1" ht="19" customHeight="1" spans="1:15">
      <c r="A15" s="125" t="s">
        <v>73</v>
      </c>
      <c r="B15" s="126" t="s">
        <v>79</v>
      </c>
      <c r="C15" s="69" t="s">
        <v>82</v>
      </c>
      <c r="D15" s="70" t="s">
        <v>83</v>
      </c>
      <c r="E15" s="72">
        <f t="shared" si="0"/>
        <v>1407.7</v>
      </c>
      <c r="F15" s="72">
        <f t="shared" si="1"/>
        <v>1407.7</v>
      </c>
      <c r="G15" s="72">
        <f t="shared" si="2"/>
        <v>1407.7</v>
      </c>
      <c r="H15" s="71">
        <v>1396.86</v>
      </c>
      <c r="I15" s="71">
        <v>10.84</v>
      </c>
      <c r="J15" s="72">
        <f t="shared" si="4"/>
        <v>0</v>
      </c>
      <c r="K15" s="71">
        <v>0</v>
      </c>
      <c r="L15" s="71"/>
      <c r="O15" s="50">
        <f t="shared" si="5"/>
        <v>0</v>
      </c>
    </row>
    <row r="16" s="52" customFormat="1" ht="19" customHeight="1" spans="1:15">
      <c r="A16" s="125"/>
      <c r="B16" s="126"/>
      <c r="C16" s="69" t="s">
        <v>117</v>
      </c>
      <c r="D16" s="129" t="s">
        <v>128</v>
      </c>
      <c r="E16" s="72">
        <f t="shared" si="0"/>
        <v>1122</v>
      </c>
      <c r="F16" s="72">
        <f t="shared" si="1"/>
        <v>1122</v>
      </c>
      <c r="G16" s="72">
        <f t="shared" si="2"/>
        <v>0</v>
      </c>
      <c r="H16" s="71">
        <v>0</v>
      </c>
      <c r="I16" s="71">
        <v>0</v>
      </c>
      <c r="J16" s="72">
        <f t="shared" si="4"/>
        <v>1122</v>
      </c>
      <c r="K16" s="71">
        <v>0</v>
      </c>
      <c r="L16" s="71">
        <v>1122</v>
      </c>
      <c r="O16" s="50">
        <f t="shared" si="5"/>
        <v>0</v>
      </c>
    </row>
    <row r="17" s="52" customFormat="1" ht="19" customHeight="1" spans="1:15">
      <c r="A17" s="125" t="s">
        <v>73</v>
      </c>
      <c r="B17" s="126" t="s">
        <v>79</v>
      </c>
      <c r="C17" s="69" t="s">
        <v>75</v>
      </c>
      <c r="D17" s="70" t="s">
        <v>86</v>
      </c>
      <c r="E17" s="72">
        <f t="shared" si="0"/>
        <v>19515.1</v>
      </c>
      <c r="F17" s="72">
        <f t="shared" si="1"/>
        <v>19515.1</v>
      </c>
      <c r="G17" s="72">
        <f t="shared" si="2"/>
        <v>3777.1</v>
      </c>
      <c r="H17" s="71">
        <f>598.18+3178.92</f>
        <v>3777.1</v>
      </c>
      <c r="I17" s="71">
        <v>0</v>
      </c>
      <c r="J17" s="72">
        <f t="shared" si="4"/>
        <v>15738</v>
      </c>
      <c r="K17" s="71">
        <v>120</v>
      </c>
      <c r="L17" s="71">
        <v>15618</v>
      </c>
      <c r="O17" s="50">
        <f t="shared" si="5"/>
        <v>0</v>
      </c>
    </row>
    <row r="18" s="52" customFormat="1" ht="19" customHeight="1" spans="1:15">
      <c r="A18" s="125" t="s">
        <v>73</v>
      </c>
      <c r="B18" s="126" t="s">
        <v>75</v>
      </c>
      <c r="C18" s="69" t="s">
        <v>75</v>
      </c>
      <c r="D18" s="70" t="s">
        <v>87</v>
      </c>
      <c r="E18" s="72">
        <f t="shared" si="0"/>
        <v>402.82</v>
      </c>
      <c r="F18" s="72">
        <f t="shared" si="1"/>
        <v>402.82</v>
      </c>
      <c r="G18" s="72">
        <f t="shared" si="2"/>
        <v>0</v>
      </c>
      <c r="H18" s="71">
        <v>0</v>
      </c>
      <c r="I18" s="71"/>
      <c r="J18" s="72">
        <f t="shared" si="4"/>
        <v>402.82</v>
      </c>
      <c r="K18" s="71">
        <v>402.82</v>
      </c>
      <c r="L18" s="71"/>
      <c r="O18" s="50">
        <f t="shared" si="5"/>
        <v>0</v>
      </c>
    </row>
    <row r="19" s="52" customFormat="1" ht="19" customHeight="1" spans="1:15">
      <c r="A19" s="125" t="s">
        <v>68</v>
      </c>
      <c r="B19" s="126" t="s">
        <v>88</v>
      </c>
      <c r="C19" s="69"/>
      <c r="D19" s="70" t="s">
        <v>129</v>
      </c>
      <c r="E19" s="72">
        <f t="shared" si="0"/>
        <v>50</v>
      </c>
      <c r="F19" s="72">
        <f t="shared" si="1"/>
        <v>50</v>
      </c>
      <c r="G19" s="72">
        <f t="shared" si="2"/>
        <v>0</v>
      </c>
      <c r="H19" s="71">
        <v>0</v>
      </c>
      <c r="I19" s="71"/>
      <c r="J19" s="72">
        <f t="shared" si="4"/>
        <v>50</v>
      </c>
      <c r="K19" s="71"/>
      <c r="L19" s="71">
        <v>50</v>
      </c>
      <c r="O19" s="50">
        <f t="shared" si="5"/>
        <v>0</v>
      </c>
    </row>
    <row r="20" s="51" customFormat="1" ht="19" customHeight="1" spans="1:15">
      <c r="A20" s="125"/>
      <c r="B20" s="126"/>
      <c r="C20" s="69" t="s">
        <v>90</v>
      </c>
      <c r="D20" s="70" t="s">
        <v>130</v>
      </c>
      <c r="E20" s="72">
        <f t="shared" si="0"/>
        <v>50</v>
      </c>
      <c r="F20" s="72">
        <f t="shared" si="1"/>
        <v>50</v>
      </c>
      <c r="G20" s="72">
        <f t="shared" si="2"/>
        <v>0</v>
      </c>
      <c r="H20" s="71">
        <v>0</v>
      </c>
      <c r="I20" s="71"/>
      <c r="J20" s="72">
        <f t="shared" si="4"/>
        <v>50</v>
      </c>
      <c r="K20" s="71"/>
      <c r="L20" s="71">
        <v>50</v>
      </c>
      <c r="O20" s="50">
        <f t="shared" si="5"/>
        <v>0</v>
      </c>
    </row>
    <row r="21" s="51" customFormat="1" ht="19" customHeight="1" spans="1:15">
      <c r="A21" s="125" t="s">
        <v>92</v>
      </c>
      <c r="B21" s="126"/>
      <c r="C21" s="69"/>
      <c r="D21" s="70" t="s">
        <v>93</v>
      </c>
      <c r="E21" s="72">
        <f t="shared" si="0"/>
        <v>4</v>
      </c>
      <c r="F21" s="72">
        <f t="shared" si="1"/>
        <v>4</v>
      </c>
      <c r="G21" s="72">
        <f t="shared" si="2"/>
        <v>0</v>
      </c>
      <c r="H21" s="71">
        <v>0</v>
      </c>
      <c r="I21" s="71"/>
      <c r="J21" s="72">
        <f t="shared" si="4"/>
        <v>4</v>
      </c>
      <c r="K21" s="71">
        <v>4</v>
      </c>
      <c r="L21" s="71"/>
      <c r="O21" s="50">
        <f t="shared" si="5"/>
        <v>0</v>
      </c>
    </row>
    <row r="22" s="51" customFormat="1" ht="19" customHeight="1" spans="1:15">
      <c r="A22" s="125"/>
      <c r="B22" s="126" t="s">
        <v>94</v>
      </c>
      <c r="C22" s="69"/>
      <c r="D22" s="70" t="s">
        <v>95</v>
      </c>
      <c r="E22" s="72">
        <f t="shared" si="0"/>
        <v>4</v>
      </c>
      <c r="F22" s="72">
        <f t="shared" si="1"/>
        <v>4</v>
      </c>
      <c r="G22" s="72">
        <f t="shared" si="2"/>
        <v>0</v>
      </c>
      <c r="H22" s="71">
        <v>0</v>
      </c>
      <c r="I22" s="71"/>
      <c r="J22" s="72">
        <f t="shared" si="4"/>
        <v>4</v>
      </c>
      <c r="K22" s="71">
        <v>4</v>
      </c>
      <c r="L22" s="71"/>
      <c r="O22" s="50">
        <f t="shared" si="5"/>
        <v>0</v>
      </c>
    </row>
    <row r="23" s="51" customFormat="1" ht="19" customHeight="1" spans="1:15">
      <c r="A23" s="125"/>
      <c r="B23" s="126"/>
      <c r="C23" s="69" t="s">
        <v>96</v>
      </c>
      <c r="D23" s="70" t="s">
        <v>97</v>
      </c>
      <c r="E23" s="72">
        <f t="shared" si="0"/>
        <v>4</v>
      </c>
      <c r="F23" s="72">
        <f t="shared" si="1"/>
        <v>4</v>
      </c>
      <c r="G23" s="72">
        <f t="shared" si="2"/>
        <v>0</v>
      </c>
      <c r="H23" s="71">
        <v>0</v>
      </c>
      <c r="I23" s="71"/>
      <c r="J23" s="72">
        <f t="shared" si="4"/>
        <v>4</v>
      </c>
      <c r="K23" s="71">
        <v>4</v>
      </c>
      <c r="L23" s="71"/>
      <c r="O23" s="50">
        <f t="shared" si="5"/>
        <v>0</v>
      </c>
    </row>
    <row r="24" s="51" customFormat="1" ht="19" customHeight="1" spans="1:15">
      <c r="A24" s="125" t="s">
        <v>98</v>
      </c>
      <c r="B24" s="126"/>
      <c r="C24" s="69"/>
      <c r="D24" s="70" t="s">
        <v>99</v>
      </c>
      <c r="E24" s="72">
        <f t="shared" si="0"/>
        <v>3353.17</v>
      </c>
      <c r="F24" s="72">
        <f t="shared" si="1"/>
        <v>3353.17</v>
      </c>
      <c r="G24" s="72">
        <f t="shared" si="2"/>
        <v>3353.17</v>
      </c>
      <c r="H24" s="71">
        <v>3353.17</v>
      </c>
      <c r="I24" s="71"/>
      <c r="J24" s="72">
        <f t="shared" si="4"/>
        <v>0</v>
      </c>
      <c r="K24" s="71"/>
      <c r="L24" s="71"/>
      <c r="O24" s="50">
        <f t="shared" si="5"/>
        <v>0</v>
      </c>
    </row>
    <row r="25" s="51" customFormat="1" ht="19" customHeight="1" spans="1:15">
      <c r="A25" s="125"/>
      <c r="B25" s="126" t="s">
        <v>100</v>
      </c>
      <c r="C25" s="69"/>
      <c r="D25" s="70" t="s">
        <v>101</v>
      </c>
      <c r="E25" s="72">
        <f t="shared" si="0"/>
        <v>3353.17</v>
      </c>
      <c r="F25" s="72">
        <f t="shared" si="1"/>
        <v>3353.17</v>
      </c>
      <c r="G25" s="72">
        <f t="shared" si="2"/>
        <v>3353.17</v>
      </c>
      <c r="H25" s="71">
        <v>3353.17</v>
      </c>
      <c r="I25" s="71"/>
      <c r="J25" s="72">
        <f t="shared" si="4"/>
        <v>0</v>
      </c>
      <c r="K25" s="71"/>
      <c r="L25" s="71"/>
      <c r="O25" s="50">
        <f t="shared" si="5"/>
        <v>0</v>
      </c>
    </row>
    <row r="26" s="51" customFormat="1" ht="19" customHeight="1" spans="1:15">
      <c r="A26" s="125"/>
      <c r="B26" s="126"/>
      <c r="C26" s="69" t="s">
        <v>70</v>
      </c>
      <c r="D26" s="70" t="s">
        <v>102</v>
      </c>
      <c r="E26" s="72">
        <f t="shared" si="0"/>
        <v>17.7</v>
      </c>
      <c r="F26" s="72">
        <f t="shared" si="1"/>
        <v>17.7</v>
      </c>
      <c r="G26" s="72">
        <f t="shared" si="2"/>
        <v>17.7</v>
      </c>
      <c r="H26" s="71">
        <v>17.7</v>
      </c>
      <c r="I26" s="71"/>
      <c r="J26" s="72">
        <f t="shared" si="4"/>
        <v>0</v>
      </c>
      <c r="K26" s="71"/>
      <c r="L26" s="71"/>
      <c r="O26" s="50">
        <f t="shared" si="5"/>
        <v>0</v>
      </c>
    </row>
    <row r="27" s="51" customFormat="1" ht="19" customHeight="1" spans="1:15">
      <c r="A27" s="125" t="s">
        <v>103</v>
      </c>
      <c r="B27" s="126" t="s">
        <v>104</v>
      </c>
      <c r="C27" s="69" t="s">
        <v>104</v>
      </c>
      <c r="D27" s="70" t="s">
        <v>105</v>
      </c>
      <c r="E27" s="72">
        <f t="shared" si="0"/>
        <v>3335.47</v>
      </c>
      <c r="F27" s="72">
        <f t="shared" si="1"/>
        <v>3335.47</v>
      </c>
      <c r="G27" s="72">
        <f t="shared" si="2"/>
        <v>3335.47</v>
      </c>
      <c r="H27" s="71">
        <v>3335.47</v>
      </c>
      <c r="I27" s="71"/>
      <c r="J27" s="72">
        <f t="shared" si="4"/>
        <v>0</v>
      </c>
      <c r="K27" s="71"/>
      <c r="L27" s="71"/>
      <c r="O27" s="50">
        <f t="shared" si="5"/>
        <v>0</v>
      </c>
    </row>
    <row r="28" s="51" customFormat="1" ht="19" customHeight="1" spans="1:15">
      <c r="A28" s="125" t="s">
        <v>106</v>
      </c>
      <c r="B28" s="126"/>
      <c r="C28" s="69"/>
      <c r="D28" s="70" t="s">
        <v>107</v>
      </c>
      <c r="E28" s="72">
        <f t="shared" si="0"/>
        <v>2016.35</v>
      </c>
      <c r="F28" s="72">
        <f t="shared" si="1"/>
        <v>2016.35</v>
      </c>
      <c r="G28" s="72">
        <f t="shared" si="2"/>
        <v>2016.35</v>
      </c>
      <c r="H28" s="71">
        <v>2016.35</v>
      </c>
      <c r="I28" s="71"/>
      <c r="J28" s="72">
        <f t="shared" si="4"/>
        <v>0</v>
      </c>
      <c r="K28" s="71"/>
      <c r="L28" s="71"/>
      <c r="O28" s="50">
        <f t="shared" si="5"/>
        <v>0</v>
      </c>
    </row>
    <row r="29" s="51" customFormat="1" ht="19" customHeight="1" spans="1:15">
      <c r="A29" s="125"/>
      <c r="B29" s="126" t="s">
        <v>108</v>
      </c>
      <c r="C29" s="69"/>
      <c r="D29" s="70" t="s">
        <v>109</v>
      </c>
      <c r="E29" s="72">
        <f t="shared" si="0"/>
        <v>1609.82</v>
      </c>
      <c r="F29" s="72">
        <f t="shared" si="1"/>
        <v>1609.82</v>
      </c>
      <c r="G29" s="72">
        <f t="shared" si="2"/>
        <v>1609.82</v>
      </c>
      <c r="H29" s="71">
        <v>1609.82</v>
      </c>
      <c r="I29" s="71"/>
      <c r="J29" s="72">
        <f t="shared" si="4"/>
        <v>0</v>
      </c>
      <c r="K29" s="71"/>
      <c r="L29" s="71"/>
      <c r="O29" s="50">
        <f t="shared" si="5"/>
        <v>0</v>
      </c>
    </row>
    <row r="30" s="51" customFormat="1" ht="19" customHeight="1" spans="1:15">
      <c r="A30" s="125" t="s">
        <v>110</v>
      </c>
      <c r="B30" s="126" t="s">
        <v>111</v>
      </c>
      <c r="C30" s="69" t="s">
        <v>74</v>
      </c>
      <c r="D30" s="70" t="s">
        <v>112</v>
      </c>
      <c r="E30" s="72">
        <f t="shared" si="0"/>
        <v>11.29</v>
      </c>
      <c r="F30" s="72">
        <f t="shared" si="1"/>
        <v>11.29</v>
      </c>
      <c r="G30" s="72">
        <f t="shared" si="2"/>
        <v>11.29</v>
      </c>
      <c r="H30" s="71">
        <v>11.29</v>
      </c>
      <c r="I30" s="71"/>
      <c r="J30" s="72">
        <f t="shared" si="4"/>
        <v>0</v>
      </c>
      <c r="K30" s="71"/>
      <c r="L30" s="71"/>
      <c r="O30" s="50">
        <f t="shared" si="5"/>
        <v>0</v>
      </c>
    </row>
    <row r="31" s="51" customFormat="1" ht="19" customHeight="1" spans="1:15">
      <c r="A31" s="125" t="s">
        <v>110</v>
      </c>
      <c r="B31" s="126" t="s">
        <v>111</v>
      </c>
      <c r="C31" s="69" t="s">
        <v>79</v>
      </c>
      <c r="D31" s="70" t="s">
        <v>113</v>
      </c>
      <c r="E31" s="72">
        <f t="shared" si="0"/>
        <v>1598.53</v>
      </c>
      <c r="F31" s="72">
        <f t="shared" si="1"/>
        <v>1598.53</v>
      </c>
      <c r="G31" s="72">
        <f t="shared" si="2"/>
        <v>1598.53</v>
      </c>
      <c r="H31" s="71">
        <v>1598.53</v>
      </c>
      <c r="I31" s="71"/>
      <c r="J31" s="72">
        <f t="shared" si="4"/>
        <v>0</v>
      </c>
      <c r="K31" s="71"/>
      <c r="L31" s="71"/>
      <c r="O31" s="50">
        <f t="shared" si="5"/>
        <v>0</v>
      </c>
    </row>
    <row r="32" s="51" customFormat="1" ht="19" customHeight="1" spans="1:15">
      <c r="A32" s="125" t="s">
        <v>110</v>
      </c>
      <c r="B32" s="126" t="s">
        <v>111</v>
      </c>
      <c r="C32" s="69" t="s">
        <v>75</v>
      </c>
      <c r="D32" s="70" t="s">
        <v>114</v>
      </c>
      <c r="E32" s="72">
        <f t="shared" si="0"/>
        <v>406.53</v>
      </c>
      <c r="F32" s="72">
        <f t="shared" si="1"/>
        <v>406.53</v>
      </c>
      <c r="G32" s="72">
        <f t="shared" si="2"/>
        <v>406.53</v>
      </c>
      <c r="H32" s="71">
        <v>406.53</v>
      </c>
      <c r="I32" s="71"/>
      <c r="J32" s="72">
        <f t="shared" si="4"/>
        <v>0</v>
      </c>
      <c r="K32" s="71"/>
      <c r="L32" s="71"/>
      <c r="O32" s="50">
        <f t="shared" si="5"/>
        <v>0</v>
      </c>
    </row>
    <row r="33" s="51" customFormat="1" ht="19" customHeight="1" spans="1:15">
      <c r="A33" s="69" t="s">
        <v>115</v>
      </c>
      <c r="B33" s="69" t="s">
        <v>116</v>
      </c>
      <c r="C33" s="69" t="s">
        <v>117</v>
      </c>
      <c r="D33" s="70" t="s">
        <v>118</v>
      </c>
      <c r="E33" s="71">
        <v>72</v>
      </c>
      <c r="F33" s="72">
        <f t="shared" si="1"/>
        <v>72</v>
      </c>
      <c r="G33" s="72">
        <f t="shared" si="2"/>
        <v>0</v>
      </c>
      <c r="H33" s="71"/>
      <c r="I33" s="71"/>
      <c r="J33" s="72">
        <f t="shared" si="4"/>
        <v>72</v>
      </c>
      <c r="K33" s="71"/>
      <c r="L33" s="71">
        <v>72</v>
      </c>
      <c r="O33" s="50">
        <f t="shared" si="5"/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08333333333333" right="0.747916666666667" top="0.472222222222222" bottom="0.550694444444444" header="0.314583333333333" footer="0.432638888888889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tabSelected="1" workbookViewId="0">
      <selection activeCell="I9" sqref="I9"/>
    </sheetView>
  </sheetViews>
  <sheetFormatPr defaultColWidth="8.875" defaultRowHeight="13.5"/>
  <cols>
    <col min="1" max="2" width="5.625" style="93" customWidth="1"/>
    <col min="3" max="3" width="18.25" style="93" customWidth="1"/>
    <col min="4" max="5" width="5.375" style="93" customWidth="1"/>
    <col min="6" max="6" width="18.375" style="93" customWidth="1"/>
    <col min="7" max="8" width="11.5" style="93" customWidth="1"/>
    <col min="9" max="9" width="8.625" style="93" customWidth="1"/>
    <col min="10" max="15" width="7.375" style="93" customWidth="1"/>
    <col min="16" max="16" width="13.625" style="93" customWidth="1"/>
    <col min="17" max="17" width="7.375" style="93" customWidth="1"/>
    <col min="18" max="32" width="9" style="93"/>
    <col min="33" max="16352" width="8.875" style="93"/>
    <col min="16353" max="16380" width="9" style="93"/>
    <col min="16381" max="16384" width="8.875" style="93"/>
  </cols>
  <sheetData>
    <row r="1" s="92" customFormat="1" ht="42" customHeight="1" spans="1:17">
      <c r="A1" s="94" t="s">
        <v>172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="92" customFormat="1" ht="15" customHeight="1" spans="1:17">
      <c r="A2" s="17" t="s">
        <v>1</v>
      </c>
      <c r="B2" s="15"/>
      <c r="C2" s="15"/>
      <c r="D2" s="15"/>
      <c r="E2" s="15"/>
      <c r="F2" s="15"/>
      <c r="P2" s="117" t="s">
        <v>2</v>
      </c>
      <c r="Q2" s="117"/>
    </row>
    <row r="3" ht="20.1" customHeight="1" spans="1:17">
      <c r="A3" s="95" t="s">
        <v>173</v>
      </c>
      <c r="B3" s="96"/>
      <c r="C3" s="97"/>
      <c r="D3" s="95" t="s">
        <v>174</v>
      </c>
      <c r="E3" s="96"/>
      <c r="F3" s="97"/>
      <c r="G3" s="98" t="s">
        <v>121</v>
      </c>
      <c r="H3" s="99"/>
      <c r="I3" s="99"/>
      <c r="J3" s="99"/>
      <c r="K3" s="99"/>
      <c r="L3" s="99"/>
      <c r="M3" s="99"/>
      <c r="N3" s="99"/>
      <c r="O3" s="99"/>
      <c r="P3" s="99"/>
      <c r="Q3" s="120"/>
    </row>
    <row r="4" ht="20.1" customHeight="1" spans="1:17">
      <c r="A4" s="100"/>
      <c r="B4" s="101"/>
      <c r="C4" s="102"/>
      <c r="D4" s="100"/>
      <c r="E4" s="101"/>
      <c r="F4" s="102"/>
      <c r="G4" s="103" t="s">
        <v>8</v>
      </c>
      <c r="H4" s="103" t="s">
        <v>48</v>
      </c>
      <c r="I4" s="118"/>
      <c r="J4" s="119" t="s">
        <v>49</v>
      </c>
      <c r="K4" s="120"/>
      <c r="L4" s="120"/>
      <c r="M4" s="120"/>
      <c r="N4" s="120"/>
      <c r="O4" s="120"/>
      <c r="P4" s="103" t="s">
        <v>50</v>
      </c>
      <c r="Q4" s="123" t="s">
        <v>175</v>
      </c>
    </row>
    <row r="5" ht="20.1" customHeight="1" spans="1:17">
      <c r="A5" s="104"/>
      <c r="B5" s="105"/>
      <c r="C5" s="106"/>
      <c r="D5" s="104"/>
      <c r="E5" s="105"/>
      <c r="F5" s="106"/>
      <c r="G5" s="107"/>
      <c r="H5" s="108"/>
      <c r="I5" s="121"/>
      <c r="J5" s="122" t="s">
        <v>18</v>
      </c>
      <c r="K5" s="122" t="s">
        <v>62</v>
      </c>
      <c r="L5" s="122" t="s">
        <v>63</v>
      </c>
      <c r="M5" s="122" t="s">
        <v>64</v>
      </c>
      <c r="N5" s="122" t="s">
        <v>65</v>
      </c>
      <c r="O5" s="122" t="s">
        <v>66</v>
      </c>
      <c r="P5" s="107"/>
      <c r="Q5" s="124"/>
    </row>
    <row r="6" ht="27" customHeight="1" spans="1:17">
      <c r="A6" s="109" t="s">
        <v>55</v>
      </c>
      <c r="B6" s="109" t="s">
        <v>56</v>
      </c>
      <c r="C6" s="109" t="s">
        <v>43</v>
      </c>
      <c r="D6" s="109" t="s">
        <v>55</v>
      </c>
      <c r="E6" s="109" t="s">
        <v>56</v>
      </c>
      <c r="F6" s="109" t="s">
        <v>43</v>
      </c>
      <c r="G6" s="107"/>
      <c r="H6" s="103" t="s">
        <v>59</v>
      </c>
      <c r="I6" s="103" t="s">
        <v>60</v>
      </c>
      <c r="J6" s="103"/>
      <c r="K6" s="103"/>
      <c r="L6" s="103"/>
      <c r="M6" s="103"/>
      <c r="N6" s="103"/>
      <c r="O6" s="103"/>
      <c r="P6" s="107"/>
      <c r="Q6" s="107"/>
    </row>
    <row r="7" ht="35.1" customHeight="1" spans="1:17">
      <c r="A7" s="110" t="s">
        <v>176</v>
      </c>
      <c r="B7" s="110"/>
      <c r="C7" s="111" t="s">
        <v>177</v>
      </c>
      <c r="D7" s="110" t="s">
        <v>178</v>
      </c>
      <c r="E7" s="110"/>
      <c r="F7" s="112" t="s">
        <v>179</v>
      </c>
      <c r="G7" s="113">
        <f>H7+J7+P7</f>
        <v>11351.03</v>
      </c>
      <c r="H7" s="113">
        <v>8172.11</v>
      </c>
      <c r="I7" s="113"/>
      <c r="J7" s="113">
        <f>L7</f>
        <v>0</v>
      </c>
      <c r="K7" s="113"/>
      <c r="L7" s="113"/>
      <c r="M7" s="113"/>
      <c r="N7" s="113"/>
      <c r="O7" s="113"/>
      <c r="P7" s="113">
        <v>3178.92</v>
      </c>
      <c r="Q7" s="113"/>
    </row>
    <row r="8" ht="35.1" customHeight="1" spans="1:17">
      <c r="A8" s="114">
        <v>302</v>
      </c>
      <c r="B8" s="114"/>
      <c r="C8" s="111" t="s">
        <v>180</v>
      </c>
      <c r="D8" s="114">
        <v>502</v>
      </c>
      <c r="E8" s="115"/>
      <c r="F8" s="115" t="s">
        <v>181</v>
      </c>
      <c r="G8" s="113">
        <f>H8+J8+P8</f>
        <v>30.33</v>
      </c>
      <c r="H8" s="116">
        <v>30.33</v>
      </c>
      <c r="I8" s="116"/>
      <c r="J8" s="113">
        <f>L8</f>
        <v>0</v>
      </c>
      <c r="K8" s="116"/>
      <c r="L8" s="116"/>
      <c r="M8" s="116"/>
      <c r="N8" s="116"/>
      <c r="O8" s="116"/>
      <c r="P8" s="116"/>
      <c r="Q8" s="115"/>
    </row>
    <row r="9" ht="35.1" customHeight="1" spans="1:17">
      <c r="A9" s="114">
        <v>303</v>
      </c>
      <c r="B9" s="114"/>
      <c r="C9" s="114" t="s">
        <v>182</v>
      </c>
      <c r="D9" s="114">
        <v>509</v>
      </c>
      <c r="E9" s="115"/>
      <c r="F9" s="115" t="s">
        <v>182</v>
      </c>
      <c r="G9" s="113">
        <f>H9+J9+P9</f>
        <v>1111.18</v>
      </c>
      <c r="H9" s="116">
        <v>1111.18</v>
      </c>
      <c r="I9" s="116"/>
      <c r="J9" s="113">
        <f>L9</f>
        <v>0</v>
      </c>
      <c r="K9" s="116"/>
      <c r="L9" s="116"/>
      <c r="M9" s="116"/>
      <c r="N9" s="116"/>
      <c r="O9" s="116"/>
      <c r="P9" s="116"/>
      <c r="Q9" s="115"/>
    </row>
    <row r="10" ht="35.1" customHeight="1" spans="1:17">
      <c r="A10" s="115"/>
      <c r="B10" s="115"/>
      <c r="C10" s="115"/>
      <c r="D10" s="115"/>
      <c r="E10" s="115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5"/>
    </row>
    <row r="11" ht="35.1" customHeight="1" spans="1:17">
      <c r="A11" s="115"/>
      <c r="B11" s="115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5"/>
    </row>
    <row r="12" ht="35.1" customHeight="1" spans="1:17">
      <c r="A12" s="115"/>
      <c r="B12" s="115"/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5"/>
    </row>
    <row r="13" ht="35.1" customHeight="1" spans="1:17">
      <c r="A13" s="115"/>
      <c r="B13" s="115"/>
      <c r="C13" s="115" t="s">
        <v>8</v>
      </c>
      <c r="D13" s="115"/>
      <c r="E13" s="115"/>
      <c r="F13" s="115"/>
      <c r="G13" s="116">
        <f>SUM(G7:G12)</f>
        <v>12492.54</v>
      </c>
      <c r="H13" s="116">
        <f t="shared" ref="H13:P13" si="0">SUM(H7:H12)</f>
        <v>9313.62</v>
      </c>
      <c r="I13" s="116">
        <f t="shared" si="0"/>
        <v>0</v>
      </c>
      <c r="J13" s="116">
        <f t="shared" si="0"/>
        <v>0</v>
      </c>
      <c r="K13" s="116">
        <f t="shared" si="0"/>
        <v>0</v>
      </c>
      <c r="L13" s="116">
        <f t="shared" si="0"/>
        <v>0</v>
      </c>
      <c r="M13" s="116">
        <f t="shared" si="0"/>
        <v>0</v>
      </c>
      <c r="N13" s="116">
        <f t="shared" si="0"/>
        <v>0</v>
      </c>
      <c r="O13" s="116">
        <f t="shared" si="0"/>
        <v>0</v>
      </c>
      <c r="P13" s="116">
        <f t="shared" si="0"/>
        <v>3178.92</v>
      </c>
      <c r="Q13" s="11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1" sqref="C11"/>
    </sheetView>
  </sheetViews>
  <sheetFormatPr defaultColWidth="8.875" defaultRowHeight="14.25" outlineLevelCol="2"/>
  <cols>
    <col min="1" max="1" width="55.375" style="82" customWidth="1"/>
    <col min="2" max="2" width="51.75" style="82" customWidth="1"/>
    <col min="3" max="3" width="27" style="82" customWidth="1"/>
    <col min="4" max="32" width="9" style="82"/>
    <col min="33" max="16384" width="8.875" style="82"/>
  </cols>
  <sheetData>
    <row r="1" s="80" customFormat="1" ht="42" customHeight="1" spans="1:3">
      <c r="A1" s="83" t="s">
        <v>183</v>
      </c>
      <c r="B1" s="83"/>
      <c r="C1" s="84"/>
    </row>
    <row r="2" ht="15" customHeight="1" spans="1:2">
      <c r="A2" s="54" t="s">
        <v>1</v>
      </c>
      <c r="B2" s="85" t="s">
        <v>2</v>
      </c>
    </row>
    <row r="3" s="81" customFormat="1" ht="20.1" customHeight="1" spans="1:3">
      <c r="A3" s="86" t="s">
        <v>184</v>
      </c>
      <c r="B3" s="87" t="s">
        <v>185</v>
      </c>
      <c r="C3" s="82"/>
    </row>
    <row r="4" s="81" customFormat="1" ht="20.1" customHeight="1" spans="1:3">
      <c r="A4" s="88" t="s">
        <v>186</v>
      </c>
      <c r="B4" s="89">
        <f>B6+B7</f>
        <v>4.5</v>
      </c>
      <c r="C4" s="82"/>
    </row>
    <row r="5" s="81" customFormat="1" ht="20.1" customHeight="1" spans="1:3">
      <c r="A5" s="90" t="s">
        <v>187</v>
      </c>
      <c r="B5" s="89"/>
      <c r="C5" s="82"/>
    </row>
    <row r="6" s="81" customFormat="1" ht="20.1" customHeight="1" spans="1:3">
      <c r="A6" s="90" t="s">
        <v>188</v>
      </c>
      <c r="B6" s="89">
        <v>1.5</v>
      </c>
      <c r="C6" s="82"/>
    </row>
    <row r="7" s="81" customFormat="1" ht="20.1" customHeight="1" spans="1:3">
      <c r="A7" s="90" t="s">
        <v>189</v>
      </c>
      <c r="B7" s="89">
        <v>3</v>
      </c>
      <c r="C7" s="82"/>
    </row>
    <row r="8" s="81" customFormat="1" ht="20.1" customHeight="1" spans="1:3">
      <c r="A8" s="90" t="s">
        <v>190</v>
      </c>
      <c r="B8" s="89">
        <v>3</v>
      </c>
      <c r="C8" s="82"/>
    </row>
    <row r="9" s="81" customFormat="1" ht="20.1" customHeight="1" spans="1:3">
      <c r="A9" s="90" t="s">
        <v>191</v>
      </c>
      <c r="B9" s="89"/>
      <c r="C9" s="82"/>
    </row>
    <row r="10" s="81" customFormat="1" ht="6" customHeight="1" spans="1:3">
      <c r="A10" s="15"/>
      <c r="B10" s="15"/>
      <c r="C10" s="82"/>
    </row>
    <row r="11" s="81" customFormat="1" ht="78" customHeight="1" spans="1:3">
      <c r="A11" s="91" t="s">
        <v>192</v>
      </c>
      <c r="B11" s="91"/>
      <c r="C11" s="82"/>
    </row>
    <row r="12" s="81" customFormat="1" customHeight="1" spans="1:3">
      <c r="A12" s="82"/>
      <c r="B12" s="82"/>
      <c r="C12" s="82"/>
    </row>
    <row r="13" s="81" customFormat="1" customHeight="1" spans="1:3">
      <c r="A13" s="82"/>
      <c r="B13" s="82"/>
      <c r="C13" s="82"/>
    </row>
    <row r="14" s="81" customFormat="1" customHeight="1" spans="1:3">
      <c r="A14" s="82"/>
      <c r="B14" s="82"/>
      <c r="C14" s="82"/>
    </row>
    <row r="15" s="81" customFormat="1" customHeight="1" spans="1:3">
      <c r="A15" s="82"/>
      <c r="B15" s="82"/>
      <c r="C15" s="82"/>
    </row>
    <row r="16" s="81" customFormat="1" customHeight="1" spans="1:3">
      <c r="A16" s="82"/>
      <c r="B16" s="82"/>
      <c r="C16" s="82"/>
    </row>
    <row r="17" s="81" customFormat="1" customHeight="1"/>
    <row r="18" s="81" customFormat="1" customHeight="1"/>
    <row r="19" s="81" customFormat="1" customHeight="1"/>
    <row r="20" s="81" customFormat="1" customHeight="1"/>
    <row r="21" s="81" customFormat="1" customHeight="1"/>
    <row r="22" s="81" customFormat="1" customHeight="1"/>
    <row r="23" s="81" customFormat="1" customHeight="1"/>
    <row r="24" s="81" customFormat="1" customHeight="1"/>
    <row r="25" s="81" customFormat="1" customHeight="1"/>
    <row r="26" s="81" customFormat="1" customHeight="1"/>
    <row r="27" s="81" customFormat="1" customHeight="1"/>
    <row r="28" s="81" customFormat="1" customHeight="1"/>
    <row r="29" s="81" customFormat="1" customHeight="1"/>
    <row r="30" s="81" customFormat="1" customHeight="1"/>
    <row r="31" s="81" customFormat="1" customHeight="1"/>
    <row r="32" s="81" customFormat="1" customHeight="1" spans="1:3">
      <c r="A32" s="82"/>
      <c r="B32" s="82"/>
      <c r="C32" s="82"/>
    </row>
    <row r="33" s="81" customFormat="1" customHeight="1" spans="1:3">
      <c r="A33" s="82"/>
      <c r="B33" s="82"/>
      <c r="C33" s="82"/>
    </row>
    <row r="34" s="81" customFormat="1" customHeight="1" spans="1:3">
      <c r="A34" s="82"/>
      <c r="B34" s="82"/>
      <c r="C34" s="82"/>
    </row>
    <row r="35" s="81" customFormat="1" customHeight="1" spans="1:3">
      <c r="A35" s="82"/>
      <c r="B35" s="82"/>
      <c r="C35" s="8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51" customWidth="1"/>
    <col min="4" max="4" width="22" style="51" customWidth="1"/>
    <col min="5" max="5" width="10.25" style="51" customWidth="1"/>
    <col min="6" max="6" width="7" style="51" customWidth="1"/>
    <col min="7" max="8" width="10.625" style="51" customWidth="1"/>
    <col min="9" max="9" width="7.625" style="51" customWidth="1"/>
    <col min="10" max="11" width="10.625" style="51" customWidth="1"/>
    <col min="12" max="16384" width="7" style="51"/>
  </cols>
  <sheetData>
    <row r="1" ht="42" customHeight="1" spans="1:11">
      <c r="A1" s="53" t="s">
        <v>193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1</v>
      </c>
      <c r="B2" s="54"/>
      <c r="C2" s="54"/>
      <c r="D2" s="54"/>
      <c r="E2" s="55"/>
      <c r="F2" s="56"/>
      <c r="G2" s="56"/>
      <c r="H2" s="56"/>
      <c r="I2" s="56"/>
      <c r="J2" s="56"/>
      <c r="K2" s="76" t="s">
        <v>2</v>
      </c>
    </row>
    <row r="3" s="50" customFormat="1" ht="16.5" customHeight="1" spans="1:11">
      <c r="A3" s="57" t="s">
        <v>120</v>
      </c>
      <c r="B3" s="58"/>
      <c r="C3" s="59"/>
      <c r="D3" s="60" t="s">
        <v>43</v>
      </c>
      <c r="E3" s="61" t="s">
        <v>44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122</v>
      </c>
      <c r="G4" s="66"/>
      <c r="H4" s="66"/>
      <c r="I4" s="77" t="s">
        <v>123</v>
      </c>
      <c r="J4" s="78"/>
      <c r="K4" s="79"/>
    </row>
    <row r="5" s="50" customFormat="1" ht="37.5" customHeight="1" spans="1:11">
      <c r="A5" s="63"/>
      <c r="B5" s="64"/>
      <c r="C5" s="64"/>
      <c r="D5" s="67"/>
      <c r="E5" s="61"/>
      <c r="F5" s="61" t="s">
        <v>18</v>
      </c>
      <c r="G5" s="61" t="s">
        <v>194</v>
      </c>
      <c r="H5" s="61" t="s">
        <v>195</v>
      </c>
      <c r="I5" s="61" t="s">
        <v>18</v>
      </c>
      <c r="J5" s="61" t="s">
        <v>126</v>
      </c>
      <c r="K5" s="61" t="s">
        <v>127</v>
      </c>
    </row>
    <row r="6" s="50" customFormat="1" ht="20.1" customHeight="1" spans="1:11">
      <c r="A6" s="68" t="s">
        <v>67</v>
      </c>
      <c r="B6" s="64" t="s">
        <v>67</v>
      </c>
      <c r="C6" s="64" t="s">
        <v>67</v>
      </c>
      <c r="D6" s="64" t="s">
        <v>67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51" customFormat="1" ht="24" customHeight="1" spans="1:11">
      <c r="A7" s="69"/>
      <c r="B7" s="69"/>
      <c r="C7" s="69"/>
      <c r="D7" s="70"/>
      <c r="E7" s="71"/>
      <c r="F7" s="72"/>
      <c r="G7" s="71"/>
      <c r="H7" s="71"/>
      <c r="I7" s="72"/>
      <c r="J7" s="71"/>
      <c r="K7" s="71"/>
    </row>
    <row r="8" s="52" customFormat="1" ht="35.1" customHeight="1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="52" customFormat="1" ht="35.1" customHeight="1" spans="1:11">
      <c r="A9" s="74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="52" customFormat="1" ht="35.1" customHeight="1" spans="1:1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="52" customFormat="1" ht="35.1" customHeight="1" spans="1:1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="52" customFormat="1" ht="35.1" customHeight="1" spans="1:1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="52" customFormat="1" ht="35.1" customHeight="1" spans="1:1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="52" customFormat="1" ht="35.1" customHeight="1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="52" customFormat="1" ht="14.25"/>
    <row r="16" s="52" customFormat="1" ht="14.25"/>
    <row r="17" s="52" customFormat="1" ht="14.25"/>
    <row r="18" s="52" customFormat="1" ht="14.25"/>
    <row r="19" s="52" customFormat="1" ht="14.25"/>
    <row r="20" s="5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32" customWidth="1"/>
    <col min="2" max="2" width="15.5" style="32" customWidth="1"/>
    <col min="3" max="3" width="37.625" style="32" customWidth="1"/>
    <col min="4" max="4" width="14.625" style="32" customWidth="1"/>
    <col min="5" max="32" width="9" style="32"/>
    <col min="33" max="16384" width="8.875" style="32"/>
  </cols>
  <sheetData>
    <row r="1" ht="42" customHeight="1" spans="1:4">
      <c r="A1" s="33" t="s">
        <v>196</v>
      </c>
      <c r="B1" s="33"/>
      <c r="C1" s="33"/>
      <c r="D1" s="33"/>
    </row>
    <row r="2" ht="15" customHeight="1" spans="1:4">
      <c r="A2" s="34" t="s">
        <v>1</v>
      </c>
      <c r="B2" s="34"/>
      <c r="C2" s="34"/>
      <c r="D2" s="35" t="s">
        <v>2</v>
      </c>
    </row>
    <row r="3" ht="21" customHeight="1" spans="1:4">
      <c r="A3" s="36" t="s">
        <v>197</v>
      </c>
      <c r="B3" s="37" t="s">
        <v>198</v>
      </c>
      <c r="C3" s="36" t="s">
        <v>197</v>
      </c>
      <c r="D3" s="37" t="s">
        <v>199</v>
      </c>
    </row>
    <row r="4" ht="21" customHeight="1" spans="1:4">
      <c r="A4" s="38" t="s">
        <v>200</v>
      </c>
      <c r="B4" s="39"/>
      <c r="C4" s="40" t="s">
        <v>201</v>
      </c>
      <c r="D4" s="41" t="s">
        <v>202</v>
      </c>
    </row>
    <row r="5" ht="21" customHeight="1" spans="1:4">
      <c r="A5" s="38" t="s">
        <v>203</v>
      </c>
      <c r="B5" s="39"/>
      <c r="C5" s="40" t="s">
        <v>204</v>
      </c>
      <c r="D5" s="39"/>
    </row>
    <row r="6" ht="21" customHeight="1" spans="1:4">
      <c r="A6" s="38" t="s">
        <v>205</v>
      </c>
      <c r="B6" s="39"/>
      <c r="C6" s="40" t="s">
        <v>206</v>
      </c>
      <c r="D6" s="39"/>
    </row>
    <row r="7" ht="21" customHeight="1" spans="1:4">
      <c r="A7" s="38" t="s">
        <v>207</v>
      </c>
      <c r="B7" s="39"/>
      <c r="C7" s="40" t="s">
        <v>208</v>
      </c>
      <c r="D7" s="39"/>
    </row>
    <row r="8" ht="21" customHeight="1" spans="1:4">
      <c r="A8" s="38" t="s">
        <v>209</v>
      </c>
      <c r="B8" s="39"/>
      <c r="C8" s="40" t="s">
        <v>210</v>
      </c>
      <c r="D8" s="39"/>
    </row>
    <row r="9" ht="21" customHeight="1" spans="1:4">
      <c r="A9" s="38"/>
      <c r="B9" s="39"/>
      <c r="C9" s="40"/>
      <c r="D9" s="39"/>
    </row>
    <row r="10" s="30" customFormat="1" ht="21" customHeight="1" spans="1:4">
      <c r="A10" s="42" t="s">
        <v>211</v>
      </c>
      <c r="B10" s="43"/>
      <c r="C10" s="44" t="s">
        <v>212</v>
      </c>
      <c r="D10" s="43"/>
    </row>
    <row r="11" s="31" customFormat="1" ht="21" customHeight="1" spans="1:4">
      <c r="A11" s="45" t="s">
        <v>213</v>
      </c>
      <c r="B11" s="46"/>
      <c r="C11" s="47" t="s">
        <v>214</v>
      </c>
      <c r="D11" s="39"/>
    </row>
    <row r="12" ht="21" customHeight="1" spans="1:4">
      <c r="A12" s="48" t="s">
        <v>215</v>
      </c>
      <c r="B12" s="39"/>
      <c r="C12" s="45"/>
      <c r="D12" s="39"/>
    </row>
    <row r="13" ht="21" customHeight="1" spans="1:4">
      <c r="A13" s="47"/>
      <c r="B13" s="39"/>
      <c r="C13" s="45"/>
      <c r="D13" s="39"/>
    </row>
    <row r="14" ht="21" customHeight="1" spans="1:4">
      <c r="A14" s="42" t="s">
        <v>39</v>
      </c>
      <c r="B14" s="43"/>
      <c r="C14" s="44" t="s">
        <v>40</v>
      </c>
      <c r="D14" s="43"/>
    </row>
    <row r="15" s="30" customFormat="1" ht="21" customHeight="1" spans="1:4">
      <c r="A15" s="32"/>
      <c r="B15" s="32"/>
      <c r="C15" s="32"/>
      <c r="D15" s="32"/>
    </row>
    <row r="16" spans="4:4">
      <c r="D16" s="49"/>
    </row>
    <row r="17" spans="2:2">
      <c r="B17" s="4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5" customWidth="1"/>
    <col min="2" max="3" width="35.5" style="15" customWidth="1"/>
    <col min="4" max="16384" width="8.875" style="15"/>
  </cols>
  <sheetData>
    <row r="1" ht="42" customHeight="1" spans="1:3">
      <c r="A1" s="16" t="s">
        <v>216</v>
      </c>
      <c r="B1" s="16"/>
      <c r="C1" s="16"/>
    </row>
    <row r="2" ht="15" customHeight="1" spans="1:3">
      <c r="A2" s="17" t="s">
        <v>1</v>
      </c>
      <c r="B2" s="18"/>
      <c r="C2" s="19" t="s">
        <v>2</v>
      </c>
    </row>
    <row r="3" ht="20.1" customHeight="1" spans="1:3">
      <c r="A3" s="20" t="s">
        <v>120</v>
      </c>
      <c r="B3" s="20" t="s">
        <v>43</v>
      </c>
      <c r="C3" s="20" t="s">
        <v>217</v>
      </c>
    </row>
    <row r="4" ht="20.1" customHeight="1" spans="1:4">
      <c r="A4" s="20" t="s">
        <v>218</v>
      </c>
      <c r="B4" s="20" t="s">
        <v>218</v>
      </c>
      <c r="C4" s="20">
        <v>1</v>
      </c>
      <c r="D4" s="21"/>
    </row>
    <row r="5" ht="20.1" customHeight="1" spans="1:4">
      <c r="A5" s="20" t="s">
        <v>8</v>
      </c>
      <c r="B5" s="20"/>
      <c r="C5" s="22">
        <f>C6+C9+C11</f>
        <v>117.2</v>
      </c>
      <c r="D5" s="21"/>
    </row>
    <row r="6" ht="19.5" customHeight="1" spans="1:3">
      <c r="A6" s="23">
        <v>20501</v>
      </c>
      <c r="B6" s="24" t="s">
        <v>71</v>
      </c>
      <c r="C6" s="25">
        <v>23.2</v>
      </c>
    </row>
    <row r="7" ht="19.5" customHeight="1" spans="1:3">
      <c r="A7" s="26">
        <v>2050101</v>
      </c>
      <c r="B7" s="24" t="s">
        <v>72</v>
      </c>
      <c r="C7" s="27">
        <v>11.2</v>
      </c>
    </row>
    <row r="8" ht="19.5" customHeight="1" spans="1:3">
      <c r="A8" s="26">
        <v>2050199</v>
      </c>
      <c r="B8" s="24" t="s">
        <v>219</v>
      </c>
      <c r="C8" s="27">
        <v>12</v>
      </c>
    </row>
    <row r="9" ht="19.5" customHeight="1" spans="1:3">
      <c r="A9" s="28">
        <v>20502</v>
      </c>
      <c r="B9" s="24" t="s">
        <v>78</v>
      </c>
      <c r="C9" s="27">
        <v>90</v>
      </c>
    </row>
    <row r="10" ht="19.5" customHeight="1" spans="1:3">
      <c r="A10" s="26">
        <v>2050299</v>
      </c>
      <c r="B10" s="26" t="s">
        <v>220</v>
      </c>
      <c r="C10" s="27">
        <v>90</v>
      </c>
    </row>
    <row r="11" ht="19.5" customHeight="1" spans="1:3">
      <c r="A11" s="28">
        <v>207</v>
      </c>
      <c r="B11" s="24" t="s">
        <v>93</v>
      </c>
      <c r="C11" s="27">
        <v>4</v>
      </c>
    </row>
    <row r="12" spans="1:3">
      <c r="A12" s="26">
        <v>2070308</v>
      </c>
      <c r="B12" s="26" t="s">
        <v>221</v>
      </c>
      <c r="C12" s="27">
        <v>4</v>
      </c>
    </row>
    <row r="13" spans="1:3">
      <c r="A13" s="26"/>
      <c r="B13" s="26"/>
      <c r="C13" s="26"/>
    </row>
    <row r="14" spans="1:3">
      <c r="A14" s="29"/>
      <c r="B14" s="29"/>
      <c r="C14" s="29"/>
    </row>
    <row r="15" spans="1:3">
      <c r="A15" s="29"/>
      <c r="B15" s="29"/>
      <c r="C15" s="29"/>
    </row>
    <row r="16" spans="1:3">
      <c r="A16" s="29"/>
      <c r="B16" s="29"/>
      <c r="C16" s="29"/>
    </row>
    <row r="17" spans="1:3">
      <c r="A17" s="29"/>
      <c r="B17" s="29"/>
      <c r="C17" s="29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opLeftCell="A7" workbookViewId="0">
      <selection activeCell="U26" sqref="U2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" t="s">
        <v>2</v>
      </c>
    </row>
    <row r="3" ht="24.95" customHeight="1" spans="1:20">
      <c r="A3" s="5" t="s">
        <v>223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224</v>
      </c>
      <c r="B4" s="5"/>
      <c r="C4" s="5"/>
      <c r="D4" s="5"/>
      <c r="E4" s="5"/>
      <c r="F4" s="5"/>
      <c r="G4" s="5"/>
      <c r="H4" s="6"/>
      <c r="I4" s="5"/>
      <c r="J4" s="5" t="s">
        <v>225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226</v>
      </c>
      <c r="C5" s="7"/>
      <c r="D5" s="7"/>
      <c r="E5" s="7"/>
      <c r="F5" s="7"/>
      <c r="G5" s="7"/>
      <c r="H5" s="7" t="s">
        <v>227</v>
      </c>
      <c r="I5" s="7"/>
      <c r="J5" s="7" t="s">
        <v>228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229</v>
      </c>
      <c r="C6" s="7"/>
      <c r="D6" s="7"/>
      <c r="E6" s="7"/>
      <c r="F6" s="7"/>
      <c r="G6" s="7"/>
      <c r="H6" s="7" t="s">
        <v>230</v>
      </c>
      <c r="I6" s="7"/>
      <c r="J6" s="7" t="s">
        <v>231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232</v>
      </c>
      <c r="C7" s="7"/>
      <c r="D7" s="7"/>
      <c r="E7" s="7"/>
      <c r="F7" s="7"/>
      <c r="G7" s="7"/>
      <c r="H7" s="7" t="s">
        <v>121</v>
      </c>
      <c r="I7" s="7"/>
      <c r="J7" s="7" t="s">
        <v>233</v>
      </c>
      <c r="K7" s="7"/>
      <c r="L7" s="7"/>
      <c r="M7" s="7"/>
      <c r="N7" s="7"/>
      <c r="O7" s="7"/>
      <c r="P7" s="7"/>
      <c r="Q7" s="7" t="s">
        <v>234</v>
      </c>
      <c r="R7" s="7"/>
      <c r="S7" s="7"/>
      <c r="T7" s="7"/>
    </row>
    <row r="8" ht="45" customHeight="1" spans="1:20">
      <c r="A8" s="7"/>
      <c r="B8" s="7" t="s">
        <v>235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24.95" customHeight="1" spans="1:20">
      <c r="A9" s="7" t="s">
        <v>236</v>
      </c>
      <c r="B9" s="7" t="s">
        <v>237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238</v>
      </c>
      <c r="C10" s="7"/>
      <c r="D10" s="7" t="s">
        <v>239</v>
      </c>
      <c r="E10" s="7"/>
      <c r="F10" s="7" t="s">
        <v>240</v>
      </c>
      <c r="G10" s="7"/>
      <c r="H10" s="7" t="s">
        <v>241</v>
      </c>
      <c r="I10" s="7"/>
      <c r="J10" s="7"/>
      <c r="K10" s="7"/>
      <c r="L10" s="7"/>
      <c r="M10" s="7"/>
      <c r="N10" s="7"/>
      <c r="O10" s="7"/>
      <c r="P10" s="7" t="s">
        <v>242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243</v>
      </c>
      <c r="E11" s="7"/>
      <c r="F11" s="9" t="s">
        <v>244</v>
      </c>
      <c r="G11" s="10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8"/>
    </row>
    <row r="12" ht="24.95" customHeight="1" spans="1:20">
      <c r="A12" s="7"/>
      <c r="B12" s="7"/>
      <c r="C12" s="7"/>
      <c r="D12" s="7"/>
      <c r="E12" s="7"/>
      <c r="F12" s="9" t="s">
        <v>245</v>
      </c>
      <c r="G12" s="10"/>
      <c r="H12" s="8"/>
      <c r="I12" s="8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246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247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248</v>
      </c>
      <c r="E15" s="7"/>
      <c r="F15" s="7" t="s">
        <v>249</v>
      </c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24.95" customHeight="1" spans="1:20">
      <c r="A16" s="7"/>
      <c r="B16" s="7"/>
      <c r="C16" s="7"/>
      <c r="D16" s="7"/>
      <c r="E16" s="7"/>
      <c r="F16" s="9" t="s">
        <v>250</v>
      </c>
      <c r="G16" s="10"/>
      <c r="H16" s="8"/>
      <c r="I16" s="8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251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252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253</v>
      </c>
      <c r="E19" s="7"/>
      <c r="F19" s="7" t="s">
        <v>254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11"/>
      <c r="B20" s="11"/>
      <c r="C20" s="11"/>
      <c r="D20" s="11"/>
      <c r="E20" s="11"/>
      <c r="F20" s="11"/>
      <c r="G20" s="11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1:E14"/>
    <mergeCell ref="D15:E18"/>
    <mergeCell ref="B10:C19"/>
  </mergeCells>
  <printOptions horizontalCentered="1"/>
  <pageMargins left="1.22013888888889" right="1.45625" top="0.708333333333333" bottom="0.393055555555556" header="0.511805555555556" footer="0.27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2020-07-15T13:37:05Z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